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CI" sheetId="1" r:id="rId1"/>
    <sheet name="SFP" sheetId="2" r:id="rId2"/>
    <sheet name="CHANGES IN EQUITY" sheetId="3" r:id="rId3"/>
    <sheet name="CASHFLOWS" sheetId="4" r:id="rId4"/>
  </sheets>
  <definedNames>
    <definedName name="_xlnm.Print_Area" localSheetId="3">'CASHFLOWS'!$A$1:$L$56</definedName>
    <definedName name="_xlnm.Print_Area" localSheetId="2">'CHANGES IN EQUITY'!$A$1:$T$44</definedName>
    <definedName name="_xlnm.Print_Area" localSheetId="0">'SCI'!$A$1:$M$50</definedName>
    <definedName name="_xlnm.Print_Area" localSheetId="1">'SFP'!$A$1:$N$78</definedName>
  </definedNames>
  <calcPr fullCalcOnLoad="1"/>
</workbook>
</file>

<file path=xl/sharedStrings.xml><?xml version="1.0" encoding="utf-8"?>
<sst xmlns="http://schemas.openxmlformats.org/spreadsheetml/2006/main" count="200" uniqueCount="142">
  <si>
    <t>SUNZEN BIOTECH BERHAD</t>
  </si>
  <si>
    <t>(Incorporated in Malaysia)</t>
  </si>
  <si>
    <t>Quarter</t>
  </si>
  <si>
    <t>RM'000</t>
  </si>
  <si>
    <t>Revenue</t>
  </si>
  <si>
    <t>Operating expenses</t>
  </si>
  <si>
    <t>Finance costs</t>
  </si>
  <si>
    <t>Profit before taxation</t>
  </si>
  <si>
    <t>Operating profit</t>
  </si>
  <si>
    <t>Profit after taxation</t>
  </si>
  <si>
    <t>ASSETS</t>
  </si>
  <si>
    <t>Non - current assets</t>
  </si>
  <si>
    <t>Property, plant and equipment</t>
  </si>
  <si>
    <t>Product development expenditure</t>
  </si>
  <si>
    <t>Current assets</t>
  </si>
  <si>
    <t>Inventories</t>
  </si>
  <si>
    <t>Trade receivables</t>
  </si>
  <si>
    <t>Other receivables, deposits and prepayments</t>
  </si>
  <si>
    <t>TOTAL ASSETS</t>
  </si>
  <si>
    <t>EQUITY AND LIABILITIES</t>
  </si>
  <si>
    <t>Merger deficit</t>
  </si>
  <si>
    <t>Equity</t>
  </si>
  <si>
    <t>Non-current liabilities</t>
  </si>
  <si>
    <t>Deferred taxation</t>
  </si>
  <si>
    <t>Hire purchase payables</t>
  </si>
  <si>
    <t>Term loans</t>
  </si>
  <si>
    <t>Current Liabilities</t>
  </si>
  <si>
    <t>Trade payables</t>
  </si>
  <si>
    <t>Other payables and accruals</t>
  </si>
  <si>
    <t>Amount owing to directors</t>
  </si>
  <si>
    <t>Tax refundable</t>
  </si>
  <si>
    <t>TOTAL LIABILITIES</t>
  </si>
  <si>
    <t>TOTAL EQUITY AND LIABILITIES</t>
  </si>
  <si>
    <t>Interest paid</t>
  </si>
  <si>
    <t>Interest received</t>
  </si>
  <si>
    <t>Tax paid</t>
  </si>
  <si>
    <t>Payment for product development expenditure</t>
  </si>
  <si>
    <t>Cash and cash equivalents comprise:</t>
  </si>
  <si>
    <t>Capital</t>
  </si>
  <si>
    <t xml:space="preserve">Merger </t>
  </si>
  <si>
    <t>Deficit</t>
  </si>
  <si>
    <t xml:space="preserve">Total </t>
  </si>
  <si>
    <t>Changes in working capital</t>
  </si>
  <si>
    <t>(Company No : 680889-W)</t>
  </si>
  <si>
    <t xml:space="preserve">Current </t>
  </si>
  <si>
    <t xml:space="preserve">Quarter </t>
  </si>
  <si>
    <t>Ended</t>
  </si>
  <si>
    <t>To Date Ended</t>
  </si>
  <si>
    <t>Current Year</t>
  </si>
  <si>
    <t>Operating profit before working capital changes</t>
  </si>
  <si>
    <t xml:space="preserve">Share </t>
  </si>
  <si>
    <t>Retained</t>
  </si>
  <si>
    <t>Share capital</t>
  </si>
  <si>
    <t>Share</t>
  </si>
  <si>
    <t>Premium</t>
  </si>
  <si>
    <t>Goodwill</t>
  </si>
  <si>
    <t>Purchase of property, plant and equipment</t>
  </si>
  <si>
    <t>Corresponding Year</t>
  </si>
  <si>
    <t>Non-cash items</t>
  </si>
  <si>
    <t>(Unaudited)</t>
  </si>
  <si>
    <t>As At</t>
  </si>
  <si>
    <t>Financial Year</t>
  </si>
  <si>
    <t>End</t>
  </si>
  <si>
    <t>(Audited)</t>
  </si>
  <si>
    <t>CONDENSED CONSOLIDATED STATEMENTS OF CHANGES IN EQUITY</t>
  </si>
  <si>
    <t>Cash and cash equivalents at beginning of the period</t>
  </si>
  <si>
    <t>Cash and cash equivalents at end of the period</t>
  </si>
  <si>
    <t>Net cash from operating activities</t>
  </si>
  <si>
    <t>Net cash for investing activities</t>
  </si>
  <si>
    <t>Fixed and short term deposits with licensed banks</t>
  </si>
  <si>
    <t xml:space="preserve"> Fixed and short term deposits with licensed banks</t>
  </si>
  <si>
    <t>Corresponding</t>
  </si>
  <si>
    <t>Current</t>
  </si>
  <si>
    <t>Year-To-Date</t>
  </si>
  <si>
    <t xml:space="preserve">CONDENSED CONSOLIDATED STATEMENTS OF COMPREHENSIVE INCOME </t>
  </si>
  <si>
    <t xml:space="preserve">CONDENSED CONSOLIDATED STATEMENTS OF FINANCIAL POSITION </t>
  </si>
  <si>
    <t xml:space="preserve">Other comprehensive income, net of tax </t>
  </si>
  <si>
    <t>Total comprehensive income</t>
  </si>
  <si>
    <t>Bill payable</t>
  </si>
  <si>
    <t>Retained profits</t>
  </si>
  <si>
    <t>Fair value reserve</t>
  </si>
  <si>
    <t>Reserve</t>
  </si>
  <si>
    <t>Revaluation reserve</t>
  </si>
  <si>
    <t>Share premium</t>
  </si>
  <si>
    <t>Amount owing by directors</t>
  </si>
  <si>
    <t>Payment of dividend</t>
  </si>
  <si>
    <t>Net cash for financing activities</t>
  </si>
  <si>
    <t>Revaluation</t>
  </si>
  <si>
    <t>Fair Value</t>
  </si>
  <si>
    <t>31.12.2010</t>
  </si>
  <si>
    <t>Proposed dividend</t>
  </si>
  <si>
    <t xml:space="preserve">As At </t>
  </si>
  <si>
    <t>Advances (to)/from directors</t>
  </si>
  <si>
    <t>Repayment of hire purchase obligations</t>
  </si>
  <si>
    <t>Drawdown of term loans</t>
  </si>
  <si>
    <t>Repayment of term loans</t>
  </si>
  <si>
    <t>AS AT 31 MARCH 2011</t>
  </si>
  <si>
    <t>31.03.2011</t>
  </si>
  <si>
    <t>31.03.2010</t>
  </si>
  <si>
    <t>3 months ended 31 March 2010</t>
  </si>
  <si>
    <t>Balance at 31 March 2010</t>
  </si>
  <si>
    <t>3 months ended 31 March 2011</t>
  </si>
  <si>
    <t>Balance at 1 January 2011</t>
  </si>
  <si>
    <t>Balance at 31 March 2011</t>
  </si>
  <si>
    <t>FOR THE FINANCIAL PERIOD ENDED 31 MARCH 2011</t>
  </si>
  <si>
    <t>Total comprehensive income for the period</t>
  </si>
  <si>
    <t>Earnings per share (sen) attributable to</t>
  </si>
  <si>
    <t xml:space="preserve"> Owners of the Company:</t>
  </si>
  <si>
    <t xml:space="preserve"> - Basic</t>
  </si>
  <si>
    <t>CONDENSED CONSOLIDATED STATEMENTS OF CASH FLOWS</t>
  </si>
  <si>
    <t xml:space="preserve">Profit after taxation attributable to </t>
  </si>
  <si>
    <t>Total comprehensive income attributable to</t>
  </si>
  <si>
    <t>ended 31 December 2010 and the accompanying explanatory notes attached to the interim financial statements.</t>
  </si>
  <si>
    <t xml:space="preserve">The above condensed consolidated statements of financial position should be read in conjunction with the audited financial statements for the financial year   </t>
  </si>
  <si>
    <t>Quoted investments</t>
  </si>
  <si>
    <t xml:space="preserve">Cash and bank balances with licensed banks and </t>
  </si>
  <si>
    <t xml:space="preserve"> other financial institution</t>
  </si>
  <si>
    <t xml:space="preserve"> owners of the Company</t>
  </si>
  <si>
    <t>Non-distributable</t>
  </si>
  <si>
    <t>Distributable</t>
  </si>
  <si>
    <t>Profits</t>
  </si>
  <si>
    <t>Effects of adopting FRS 139</t>
  </si>
  <si>
    <t xml:space="preserve">Balance at 1 January 2010 - as restated </t>
  </si>
  <si>
    <t>Balance at 1 January 2010 - as previously reported</t>
  </si>
  <si>
    <t>Depreciation of property, plant and equipment</t>
  </si>
  <si>
    <t>Cash flows from/(for) operating activities</t>
  </si>
  <si>
    <t>Cash flows from/(for) investing activities</t>
  </si>
  <si>
    <t>Cash flows from/(for) financing activities</t>
  </si>
  <si>
    <t xml:space="preserve"> Cash and bank balances with licensed banks and other finanancial institution</t>
  </si>
  <si>
    <t>Adjustments for:-</t>
  </si>
  <si>
    <t xml:space="preserve">The above condensed consolidated statements of changes in equity should be read in conjunction with the audited financial statements for the financial year ended 31 December 2010  </t>
  </si>
  <si>
    <t>and the accompanying explanatory notes attached to the interim financial statements.</t>
  </si>
  <si>
    <t xml:space="preserve">The above condensed consolidated statements of comprehensive income should be read in conjunction with the audited financial statements for the financial year </t>
  </si>
  <si>
    <t>-</t>
  </si>
  <si>
    <t xml:space="preserve">Net assets per share (RM) attributable to </t>
  </si>
  <si>
    <t xml:space="preserve">The above condensed consolidated statements of cash flows should be read in conjunction with the audited financial statements for the financial </t>
  </si>
  <si>
    <t>year ended 31 December 2010 and the accompanying explanatory notes attached to the interim financial statements.</t>
  </si>
  <si>
    <t>Net decrease in cash and cash equivalents</t>
  </si>
  <si>
    <t>Note:-</t>
  </si>
  <si>
    <t>shares.</t>
  </si>
  <si>
    <t xml:space="preserve">The net assets per share attributable to owners of the Company is calculated based on net assets value and the issued paid up share capital of 149,390,500 </t>
  </si>
  <si>
    <t>Tax expense</t>
  </si>
</sst>
</file>

<file path=xl/styles.xml><?xml version="1.0" encoding="utf-8"?>
<styleSheet xmlns="http://schemas.openxmlformats.org/spreadsheetml/2006/main">
  <numFmts count="19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0_);_(* \(#,##0.00\);_(* &quot;-&quot;_);_(@_)"/>
    <numFmt numFmtId="172" formatCode="_(* #,##0.0_);_(* \(#,##0.0\);_(* &quot;-&quot;_);_(@_)"/>
    <numFmt numFmtId="173" formatCode="_(* #,##0.000_);_(* \(#,##0.000\);_(* &quot;-&quot;??_);_(@_)"/>
    <numFmt numFmtId="174" formatCode="_(* #,##0.0_);_(* \(#,##0.0\);_(* &quot;-&quot;??_);_(@_)"/>
  </numFmts>
  <fonts count="30">
    <font>
      <sz val="11"/>
      <color indexed="8"/>
      <name val="Calibri"/>
      <family val="2"/>
    </font>
    <font>
      <sz val="8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170" fontId="6" fillId="0" borderId="0" xfId="42" applyNumberFormat="1" applyFont="1" applyAlignment="1">
      <alignment/>
    </xf>
    <xf numFmtId="170" fontId="6" fillId="0" borderId="0" xfId="42" applyNumberFormat="1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/>
    </xf>
    <xf numFmtId="170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70" fontId="9" fillId="0" borderId="0" xfId="42" applyNumberFormat="1" applyFont="1" applyAlignment="1">
      <alignment/>
    </xf>
    <xf numFmtId="170" fontId="9" fillId="0" borderId="10" xfId="42" applyNumberFormat="1" applyFont="1" applyBorder="1" applyAlignment="1">
      <alignment/>
    </xf>
    <xf numFmtId="170" fontId="9" fillId="0" borderId="0" xfId="42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170" fontId="6" fillId="0" borderId="0" xfId="42" applyNumberFormat="1" applyFont="1" applyBorder="1" applyAlignment="1">
      <alignment horizontal="center"/>
    </xf>
    <xf numFmtId="170" fontId="6" fillId="0" borderId="11" xfId="42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6" fontId="4" fillId="0" borderId="0" xfId="0" applyNumberFormat="1" applyFont="1" applyFill="1" applyAlignment="1">
      <alignment horizontal="right"/>
    </xf>
    <xf numFmtId="41" fontId="6" fillId="0" borderId="10" xfId="43" applyFont="1" applyBorder="1" applyAlignment="1">
      <alignment horizontal="right"/>
    </xf>
    <xf numFmtId="41" fontId="6" fillId="0" borderId="0" xfId="43" applyFont="1" applyAlignment="1">
      <alignment horizontal="right"/>
    </xf>
    <xf numFmtId="41" fontId="6" fillId="0" borderId="0" xfId="43" applyFont="1" applyBorder="1" applyAlignment="1">
      <alignment horizontal="right"/>
    </xf>
    <xf numFmtId="41" fontId="6" fillId="0" borderId="12" xfId="43" applyFont="1" applyBorder="1" applyAlignment="1">
      <alignment horizontal="right"/>
    </xf>
    <xf numFmtId="41" fontId="6" fillId="0" borderId="13" xfId="43" applyFont="1" applyBorder="1" applyAlignment="1">
      <alignment horizontal="right"/>
    </xf>
    <xf numFmtId="41" fontId="6" fillId="0" borderId="14" xfId="43" applyFont="1" applyBorder="1" applyAlignment="1">
      <alignment horizontal="right"/>
    </xf>
    <xf numFmtId="41" fontId="6" fillId="0" borderId="15" xfId="43" applyFont="1" applyBorder="1" applyAlignment="1">
      <alignment horizontal="right"/>
    </xf>
    <xf numFmtId="41" fontId="6" fillId="0" borderId="12" xfId="43" applyFont="1" applyFill="1" applyBorder="1" applyAlignment="1">
      <alignment horizontal="right"/>
    </xf>
    <xf numFmtId="171" fontId="6" fillId="0" borderId="0" xfId="43" applyNumberFormat="1" applyFont="1" applyAlignment="1">
      <alignment horizontal="right"/>
    </xf>
    <xf numFmtId="41" fontId="6" fillId="0" borderId="16" xfId="43" applyFont="1" applyBorder="1" applyAlignment="1">
      <alignment horizontal="right"/>
    </xf>
    <xf numFmtId="41" fontId="6" fillId="0" borderId="17" xfId="43" applyFont="1" applyBorder="1" applyAlignment="1">
      <alignment horizontal="right"/>
    </xf>
    <xf numFmtId="170" fontId="9" fillId="0" borderId="0" xfId="42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170" fontId="9" fillId="0" borderId="10" xfId="42" applyNumberFormat="1" applyFont="1" applyBorder="1" applyAlignment="1">
      <alignment/>
    </xf>
    <xf numFmtId="0" fontId="9" fillId="0" borderId="0" xfId="0" applyFont="1" applyAlignment="1">
      <alignment horizontal="center"/>
    </xf>
    <xf numFmtId="170" fontId="9" fillId="0" borderId="0" xfId="42" applyNumberFormat="1" applyFont="1" applyAlignment="1">
      <alignment horizontal="center"/>
    </xf>
    <xf numFmtId="170" fontId="9" fillId="0" borderId="10" xfId="42" applyNumberFormat="1" applyFont="1" applyBorder="1" applyAlignment="1">
      <alignment horizontal="center"/>
    </xf>
    <xf numFmtId="170" fontId="9" fillId="0" borderId="0" xfId="42" applyNumberFormat="1" applyFont="1" applyBorder="1" applyAlignment="1">
      <alignment horizontal="center"/>
    </xf>
    <xf numFmtId="170" fontId="9" fillId="0" borderId="11" xfId="42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170" fontId="9" fillId="0" borderId="11" xfId="42" applyNumberFormat="1" applyFont="1" applyBorder="1" applyAlignment="1">
      <alignment/>
    </xf>
    <xf numFmtId="0" fontId="9" fillId="0" borderId="11" xfId="0" applyFont="1" applyBorder="1" applyAlignment="1">
      <alignment/>
    </xf>
    <xf numFmtId="171" fontId="9" fillId="0" borderId="0" xfId="43" applyNumberFormat="1" applyFont="1" applyAlignment="1">
      <alignment/>
    </xf>
    <xf numFmtId="171" fontId="6" fillId="0" borderId="0" xfId="43" applyNumberFormat="1" applyFont="1" applyAlignment="1">
      <alignment/>
    </xf>
    <xf numFmtId="41" fontId="9" fillId="0" borderId="0" xfId="43" applyNumberFormat="1" applyFont="1" applyAlignment="1">
      <alignment/>
    </xf>
    <xf numFmtId="41" fontId="6" fillId="0" borderId="0" xfId="43" applyNumberFormat="1" applyFont="1" applyAlignment="1">
      <alignment/>
    </xf>
    <xf numFmtId="41" fontId="6" fillId="0" borderId="0" xfId="43" applyNumberFormat="1" applyFont="1" applyAlignment="1">
      <alignment horizontal="right"/>
    </xf>
    <xf numFmtId="41" fontId="9" fillId="0" borderId="0" xfId="43" applyFont="1" applyAlignment="1">
      <alignment/>
    </xf>
    <xf numFmtId="41" fontId="6" fillId="0" borderId="0" xfId="43" applyFont="1" applyAlignment="1">
      <alignment/>
    </xf>
    <xf numFmtId="41" fontId="9" fillId="0" borderId="12" xfId="43" applyFont="1" applyBorder="1" applyAlignment="1">
      <alignment/>
    </xf>
    <xf numFmtId="41" fontId="9" fillId="0" borderId="13" xfId="43" applyFont="1" applyBorder="1" applyAlignment="1">
      <alignment/>
    </xf>
    <xf numFmtId="41" fontId="9" fillId="0" borderId="14" xfId="43" applyFont="1" applyBorder="1" applyAlignment="1">
      <alignment/>
    </xf>
    <xf numFmtId="41" fontId="9" fillId="0" borderId="15" xfId="43" applyFont="1" applyBorder="1" applyAlignment="1">
      <alignment/>
    </xf>
    <xf numFmtId="41" fontId="9" fillId="0" borderId="0" xfId="43" applyFont="1" applyBorder="1" applyAlignment="1">
      <alignment/>
    </xf>
    <xf numFmtId="41" fontId="9" fillId="0" borderId="14" xfId="43" applyFont="1" applyFill="1" applyBorder="1" applyAlignment="1">
      <alignment/>
    </xf>
    <xf numFmtId="41" fontId="9" fillId="0" borderId="10" xfId="43" applyFont="1" applyBorder="1" applyAlignment="1">
      <alignment/>
    </xf>
    <xf numFmtId="41" fontId="9" fillId="0" borderId="12" xfId="43" applyNumberFormat="1" applyFont="1" applyBorder="1" applyAlignment="1">
      <alignment/>
    </xf>
    <xf numFmtId="41" fontId="6" fillId="0" borderId="12" xfId="43" applyNumberFormat="1" applyFont="1" applyBorder="1" applyAlignment="1">
      <alignment horizontal="right"/>
    </xf>
    <xf numFmtId="41" fontId="9" fillId="0" borderId="13" xfId="43" applyNumberFormat="1" applyFont="1" applyBorder="1" applyAlignment="1">
      <alignment/>
    </xf>
    <xf numFmtId="41" fontId="6" fillId="0" borderId="13" xfId="43" applyNumberFormat="1" applyFont="1" applyBorder="1" applyAlignment="1">
      <alignment horizontal="right"/>
    </xf>
    <xf numFmtId="41" fontId="9" fillId="0" borderId="14" xfId="43" applyNumberFormat="1" applyFont="1" applyBorder="1" applyAlignment="1">
      <alignment/>
    </xf>
    <xf numFmtId="41" fontId="6" fillId="0" borderId="14" xfId="43" applyNumberFormat="1" applyFont="1" applyBorder="1" applyAlignment="1">
      <alignment horizontal="right"/>
    </xf>
    <xf numFmtId="41" fontId="9" fillId="0" borderId="15" xfId="43" applyNumberFormat="1" applyFont="1" applyBorder="1" applyAlignment="1">
      <alignment/>
    </xf>
    <xf numFmtId="41" fontId="6" fillId="0" borderId="15" xfId="43" applyNumberFormat="1" applyFont="1" applyBorder="1" applyAlignment="1">
      <alignment horizontal="right"/>
    </xf>
    <xf numFmtId="41" fontId="9" fillId="0" borderId="10" xfId="43" applyNumberFormat="1" applyFont="1" applyBorder="1" applyAlignment="1">
      <alignment/>
    </xf>
    <xf numFmtId="41" fontId="6" fillId="0" borderId="10" xfId="43" applyNumberFormat="1" applyFont="1" applyBorder="1" applyAlignment="1">
      <alignment horizontal="right"/>
    </xf>
    <xf numFmtId="41" fontId="9" fillId="0" borderId="16" xfId="43" applyFont="1" applyBorder="1" applyAlignment="1">
      <alignment/>
    </xf>
    <xf numFmtId="41" fontId="9" fillId="0" borderId="17" xfId="43" applyFont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0" fontId="5" fillId="0" borderId="0" xfId="42" applyNumberFormat="1" applyFont="1" applyFill="1" applyBorder="1" applyAlignment="1">
      <alignment horizontal="center"/>
    </xf>
    <xf numFmtId="170" fontId="5" fillId="0" borderId="0" xfId="42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70" fontId="12" fillId="0" borderId="0" xfId="42" applyNumberFormat="1" applyFont="1" applyFill="1" applyAlignment="1">
      <alignment horizontal="center"/>
    </xf>
    <xf numFmtId="170" fontId="12" fillId="0" borderId="0" xfId="42" applyNumberFormat="1" applyFont="1" applyFill="1" applyBorder="1" applyAlignment="1">
      <alignment/>
    </xf>
    <xf numFmtId="171" fontId="9" fillId="0" borderId="0" xfId="43" applyNumberFormat="1" applyFont="1" applyAlignment="1">
      <alignment horizontal="right"/>
    </xf>
    <xf numFmtId="41" fontId="9" fillId="0" borderId="0" xfId="43" applyFont="1" applyAlignment="1">
      <alignment horizontal="center"/>
    </xf>
    <xf numFmtId="0" fontId="6" fillId="0" borderId="10" xfId="0" applyFont="1" applyBorder="1" applyAlignment="1">
      <alignment horizontal="right"/>
    </xf>
    <xf numFmtId="41" fontId="9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 horizontal="right"/>
    </xf>
    <xf numFmtId="41" fontId="9" fillId="0" borderId="0" xfId="43" applyFont="1" applyBorder="1" applyAlignment="1">
      <alignment horizontal="right"/>
    </xf>
    <xf numFmtId="0" fontId="6" fillId="0" borderId="0" xfId="0" applyFont="1" applyFill="1" applyAlignment="1">
      <alignment/>
    </xf>
    <xf numFmtId="41" fontId="9" fillId="0" borderId="12" xfId="43" applyNumberFormat="1" applyFont="1" applyFill="1" applyBorder="1" applyAlignment="1">
      <alignment/>
    </xf>
    <xf numFmtId="41" fontId="6" fillId="0" borderId="0" xfId="43" applyNumberFormat="1" applyFont="1" applyFill="1" applyAlignment="1">
      <alignment/>
    </xf>
    <xf numFmtId="41" fontId="6" fillId="0" borderId="12" xfId="43" applyNumberFormat="1" applyFont="1" applyFill="1" applyBorder="1" applyAlignment="1">
      <alignment horizontal="right"/>
    </xf>
    <xf numFmtId="41" fontId="9" fillId="0" borderId="0" xfId="43" applyFont="1" applyFill="1" applyAlignment="1">
      <alignment/>
    </xf>
    <xf numFmtId="41" fontId="6" fillId="0" borderId="0" xfId="43" applyFont="1" applyFill="1" applyAlignment="1">
      <alignment/>
    </xf>
    <xf numFmtId="41" fontId="6" fillId="0" borderId="0" xfId="43" applyFont="1" applyFill="1" applyAlignment="1">
      <alignment horizontal="right"/>
    </xf>
    <xf numFmtId="41" fontId="9" fillId="0" borderId="0" xfId="43" applyFont="1" applyFill="1" applyBorder="1" applyAlignment="1">
      <alignment/>
    </xf>
    <xf numFmtId="170" fontId="9" fillId="0" borderId="0" xfId="42" applyNumberFormat="1" applyFont="1" applyFill="1" applyBorder="1" applyAlignment="1">
      <alignment/>
    </xf>
    <xf numFmtId="170" fontId="9" fillId="0" borderId="0" xfId="42" applyNumberFormat="1" applyFont="1" applyFill="1" applyBorder="1" applyAlignment="1">
      <alignment horizontal="right"/>
    </xf>
    <xf numFmtId="170" fontId="9" fillId="0" borderId="18" xfId="42" applyNumberFormat="1" applyFont="1" applyFill="1" applyBorder="1" applyAlignment="1">
      <alignment/>
    </xf>
    <xf numFmtId="170" fontId="9" fillId="0" borderId="10" xfId="42" applyNumberFormat="1" applyFont="1" applyFill="1" applyBorder="1" applyAlignment="1">
      <alignment/>
    </xf>
    <xf numFmtId="0" fontId="9" fillId="0" borderId="0" xfId="0" applyFont="1" applyFill="1" applyAlignment="1">
      <alignment/>
    </xf>
    <xf numFmtId="41" fontId="9" fillId="0" borderId="0" xfId="43" applyFont="1" applyFill="1" applyBorder="1" applyAlignment="1">
      <alignment horizontal="right"/>
    </xf>
    <xf numFmtId="41" fontId="9" fillId="0" borderId="18" xfId="43" applyFont="1" applyFill="1" applyBorder="1" applyAlignment="1">
      <alignment/>
    </xf>
    <xf numFmtId="41" fontId="12" fillId="0" borderId="0" xfId="43" applyFont="1" applyFill="1" applyBorder="1" applyAlignment="1">
      <alignment/>
    </xf>
    <xf numFmtId="41" fontId="12" fillId="0" borderId="0" xfId="43" applyFont="1" applyFill="1" applyAlignment="1">
      <alignment/>
    </xf>
    <xf numFmtId="41" fontId="12" fillId="0" borderId="12" xfId="43" applyFont="1" applyFill="1" applyBorder="1" applyAlignment="1">
      <alignment/>
    </xf>
    <xf numFmtId="41" fontId="12" fillId="0" borderId="10" xfId="43" applyFont="1" applyFill="1" applyBorder="1" applyAlignment="1">
      <alignment/>
    </xf>
    <xf numFmtId="170" fontId="6" fillId="0" borderId="0" xfId="42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41" fontId="6" fillId="0" borderId="10" xfId="43" applyNumberFormat="1" applyFont="1" applyBorder="1" applyAlignment="1">
      <alignment/>
    </xf>
    <xf numFmtId="171" fontId="6" fillId="0" borderId="10" xfId="43" applyNumberFormat="1" applyFont="1" applyBorder="1" applyAlignment="1">
      <alignment/>
    </xf>
    <xf numFmtId="171" fontId="9" fillId="0" borderId="10" xfId="43" applyNumberFormat="1" applyFont="1" applyBorder="1" applyAlignment="1">
      <alignment/>
    </xf>
    <xf numFmtId="171" fontId="6" fillId="0" borderId="10" xfId="43" applyNumberFormat="1" applyFont="1" applyBorder="1" applyAlignment="1">
      <alignment horizontal="right"/>
    </xf>
    <xf numFmtId="41" fontId="6" fillId="0" borderId="0" xfId="43" applyFont="1" applyBorder="1" applyAlignment="1">
      <alignment/>
    </xf>
    <xf numFmtId="41" fontId="6" fillId="0" borderId="12" xfId="43" applyFont="1" applyBorder="1" applyAlignment="1">
      <alignment/>
    </xf>
    <xf numFmtId="41" fontId="9" fillId="0" borderId="0" xfId="43" applyFont="1" applyAlignment="1">
      <alignment horizontal="right"/>
    </xf>
    <xf numFmtId="43" fontId="9" fillId="0" borderId="10" xfId="0" applyNumberFormat="1" applyFont="1" applyBorder="1" applyAlignment="1">
      <alignment/>
    </xf>
    <xf numFmtId="43" fontId="6" fillId="0" borderId="10" xfId="43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4</xdr:row>
      <xdr:rowOff>28575</xdr:rowOff>
    </xdr:from>
    <xdr:ext cx="76200" cy="200025"/>
    <xdr:sp fLocksText="0">
      <xdr:nvSpPr>
        <xdr:cNvPr id="1" name="TextBox 2"/>
        <xdr:cNvSpPr txBox="1">
          <a:spLocks noChangeArrowheads="1"/>
        </xdr:cNvSpPr>
      </xdr:nvSpPr>
      <xdr:spPr>
        <a:xfrm>
          <a:off x="41052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114300</xdr:rowOff>
    </xdr:from>
    <xdr:to>
      <xdr:col>7</xdr:col>
      <xdr:colOff>381000</xdr:colOff>
      <xdr:row>8</xdr:row>
      <xdr:rowOff>114300</xdr:rowOff>
    </xdr:to>
    <xdr:sp>
      <xdr:nvSpPr>
        <xdr:cNvPr id="1" name="Line 2"/>
        <xdr:cNvSpPr>
          <a:spLocks/>
        </xdr:cNvSpPr>
      </xdr:nvSpPr>
      <xdr:spPr>
        <a:xfrm flipH="1">
          <a:off x="4286250" y="171450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104775</xdr:rowOff>
    </xdr:from>
    <xdr:to>
      <xdr:col>2</xdr:col>
      <xdr:colOff>371475</xdr:colOff>
      <xdr:row>8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619125" y="170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11</xdr:col>
      <xdr:colOff>123825</xdr:colOff>
      <xdr:row>11</xdr:row>
      <xdr:rowOff>66675</xdr:rowOff>
    </xdr:to>
    <xdr:sp>
      <xdr:nvSpPr>
        <xdr:cNvPr id="3" name="Line 18"/>
        <xdr:cNvSpPr>
          <a:spLocks/>
        </xdr:cNvSpPr>
      </xdr:nvSpPr>
      <xdr:spPr>
        <a:xfrm flipV="1">
          <a:off x="619125" y="876300"/>
          <a:ext cx="5372100" cy="1390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114300</xdr:colOff>
      <xdr:row>4</xdr:row>
      <xdr:rowOff>47625</xdr:rowOff>
    </xdr:from>
    <xdr:to>
      <xdr:col>11</xdr:col>
      <xdr:colOff>114300</xdr:colOff>
      <xdr:row>4</xdr:row>
      <xdr:rowOff>47625</xdr:rowOff>
    </xdr:to>
    <xdr:sp>
      <xdr:nvSpPr>
        <xdr:cNvPr id="4" name="Line 23"/>
        <xdr:cNvSpPr>
          <a:spLocks/>
        </xdr:cNvSpPr>
      </xdr:nvSpPr>
      <xdr:spPr>
        <a:xfrm>
          <a:off x="5981700" y="847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8</xdr:row>
      <xdr:rowOff>123825</xdr:rowOff>
    </xdr:from>
    <xdr:to>
      <xdr:col>9</xdr:col>
      <xdr:colOff>561975</xdr:colOff>
      <xdr:row>8</xdr:row>
      <xdr:rowOff>123825</xdr:rowOff>
    </xdr:to>
    <xdr:sp>
      <xdr:nvSpPr>
        <xdr:cNvPr id="5" name="Straight Arrow Connector 6"/>
        <xdr:cNvSpPr>
          <a:spLocks/>
        </xdr:cNvSpPr>
      </xdr:nvSpPr>
      <xdr:spPr>
        <a:xfrm rot="10800000" flipV="1">
          <a:off x="4352925" y="1724025"/>
          <a:ext cx="1352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342900</xdr:colOff>
      <xdr:row>8</xdr:row>
      <xdr:rowOff>123825</xdr:rowOff>
    </xdr:from>
    <xdr:to>
      <xdr:col>15</xdr:col>
      <xdr:colOff>771525</xdr:colOff>
      <xdr:row>8</xdr:row>
      <xdr:rowOff>133350</xdr:rowOff>
    </xdr:to>
    <xdr:sp>
      <xdr:nvSpPr>
        <xdr:cNvPr id="6" name="Straight Arrow Connector 8"/>
        <xdr:cNvSpPr>
          <a:spLocks/>
        </xdr:cNvSpPr>
      </xdr:nvSpPr>
      <xdr:spPr>
        <a:xfrm flipV="1">
          <a:off x="7124700" y="1724025"/>
          <a:ext cx="1343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5"/>
  <cols>
    <col min="1" max="6" width="9.140625" style="5" customWidth="1"/>
    <col min="7" max="7" width="21.28125" style="5" bestFit="1" customWidth="1"/>
    <col min="8" max="8" width="1.7109375" style="5" customWidth="1"/>
    <col min="9" max="9" width="21.28125" style="5" bestFit="1" customWidth="1"/>
    <col min="10" max="10" width="1.7109375" style="5" customWidth="1"/>
    <col min="11" max="11" width="21.28125" style="5" bestFit="1" customWidth="1"/>
    <col min="12" max="12" width="1.7109375" style="5" customWidth="1"/>
    <col min="13" max="13" width="21.28125" style="5" bestFit="1" customWidth="1"/>
    <col min="14" max="16384" width="9.140625" style="5" customWidth="1"/>
  </cols>
  <sheetData>
    <row r="1" s="2" customFormat="1" ht="15" customHeight="1">
      <c r="A1" s="1" t="s">
        <v>43</v>
      </c>
    </row>
    <row r="2" s="2" customFormat="1" ht="15" customHeight="1">
      <c r="A2" s="1"/>
    </row>
    <row r="3" s="2" customFormat="1" ht="15" customHeight="1">
      <c r="A3" s="3" t="s">
        <v>0</v>
      </c>
    </row>
    <row r="4" s="2" customFormat="1" ht="15" customHeight="1">
      <c r="A4" s="2" t="s">
        <v>1</v>
      </c>
    </row>
    <row r="5" s="2" customFormat="1" ht="15" customHeight="1"/>
    <row r="6" s="2" customFormat="1" ht="15">
      <c r="A6" s="3" t="s">
        <v>74</v>
      </c>
    </row>
    <row r="7" s="2" customFormat="1" ht="15">
      <c r="A7" s="3" t="s">
        <v>104</v>
      </c>
    </row>
    <row r="8" s="2" customFormat="1" ht="15">
      <c r="A8" s="3"/>
    </row>
    <row r="9" s="2" customFormat="1" ht="15">
      <c r="A9" s="3"/>
    </row>
    <row r="10" spans="7:13" s="2" customFormat="1" ht="15">
      <c r="G10" s="33" t="s">
        <v>44</v>
      </c>
      <c r="H10" s="17"/>
      <c r="I10" s="33" t="s">
        <v>71</v>
      </c>
      <c r="J10" s="17"/>
      <c r="K10" s="33" t="s">
        <v>72</v>
      </c>
      <c r="L10" s="17"/>
      <c r="M10" s="33" t="s">
        <v>71</v>
      </c>
    </row>
    <row r="11" spans="7:13" s="2" customFormat="1" ht="15">
      <c r="G11" s="33" t="s">
        <v>45</v>
      </c>
      <c r="H11" s="17"/>
      <c r="I11" s="33" t="s">
        <v>2</v>
      </c>
      <c r="J11" s="17"/>
      <c r="K11" s="33" t="s">
        <v>73</v>
      </c>
      <c r="L11" s="17"/>
      <c r="M11" s="33" t="s">
        <v>73</v>
      </c>
    </row>
    <row r="12" spans="7:13" s="2" customFormat="1" ht="15">
      <c r="G12" s="33" t="s">
        <v>46</v>
      </c>
      <c r="H12" s="17"/>
      <c r="I12" s="33" t="s">
        <v>46</v>
      </c>
      <c r="J12" s="17"/>
      <c r="K12" s="33" t="s">
        <v>46</v>
      </c>
      <c r="L12" s="17"/>
      <c r="M12" s="33" t="s">
        <v>46</v>
      </c>
    </row>
    <row r="13" spans="7:13" s="2" customFormat="1" ht="15">
      <c r="G13" s="34" t="s">
        <v>97</v>
      </c>
      <c r="H13" s="53"/>
      <c r="I13" s="34" t="s">
        <v>98</v>
      </c>
      <c r="J13" s="17"/>
      <c r="K13" s="34" t="s">
        <v>97</v>
      </c>
      <c r="L13" s="53"/>
      <c r="M13" s="34" t="s">
        <v>98</v>
      </c>
    </row>
    <row r="14" spans="7:13" s="2" customFormat="1" ht="15">
      <c r="G14" s="34" t="s">
        <v>59</v>
      </c>
      <c r="H14" s="53"/>
      <c r="I14" s="34" t="s">
        <v>59</v>
      </c>
      <c r="J14" s="17"/>
      <c r="K14" s="34" t="s">
        <v>59</v>
      </c>
      <c r="L14" s="53"/>
      <c r="M14" s="34" t="s">
        <v>59</v>
      </c>
    </row>
    <row r="15" spans="7:13" s="2" customFormat="1" ht="15">
      <c r="G15" s="33" t="s">
        <v>3</v>
      </c>
      <c r="H15" s="17"/>
      <c r="I15" s="33" t="s">
        <v>3</v>
      </c>
      <c r="J15" s="17"/>
      <c r="K15" s="33" t="s">
        <v>3</v>
      </c>
      <c r="L15" s="17"/>
      <c r="M15" s="33" t="s">
        <v>3</v>
      </c>
    </row>
    <row r="16" spans="1:13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6.5" thickBot="1">
      <c r="A17" s="4" t="s">
        <v>4</v>
      </c>
      <c r="B17" s="4"/>
      <c r="C17" s="4"/>
      <c r="D17" s="4"/>
      <c r="E17" s="4"/>
      <c r="F17" s="4"/>
      <c r="G17" s="54">
        <v>7555</v>
      </c>
      <c r="H17" s="7"/>
      <c r="I17" s="41">
        <v>5315</v>
      </c>
      <c r="J17" s="4"/>
      <c r="K17" s="25">
        <v>7555</v>
      </c>
      <c r="L17" s="60"/>
      <c r="M17" s="41">
        <v>5315</v>
      </c>
    </row>
    <row r="18" spans="1:13" ht="15.75">
      <c r="A18" s="4"/>
      <c r="B18" s="4"/>
      <c r="C18" s="4"/>
      <c r="D18" s="4"/>
      <c r="E18" s="4"/>
      <c r="F18" s="4"/>
      <c r="G18" s="55"/>
      <c r="H18" s="4"/>
      <c r="I18" s="37"/>
      <c r="J18" s="4"/>
      <c r="K18" s="22"/>
      <c r="L18" s="22"/>
      <c r="M18" s="42"/>
    </row>
    <row r="19" spans="1:13" ht="15.75">
      <c r="A19" s="4" t="s">
        <v>8</v>
      </c>
      <c r="B19" s="4"/>
      <c r="C19" s="4"/>
      <c r="D19" s="4"/>
      <c r="E19" s="4"/>
      <c r="F19" s="4"/>
      <c r="G19" s="56">
        <v>2734</v>
      </c>
      <c r="H19" s="4"/>
      <c r="I19" s="42">
        <v>1849</v>
      </c>
      <c r="J19" s="4"/>
      <c r="K19" s="24">
        <v>2734</v>
      </c>
      <c r="L19" s="22"/>
      <c r="M19" s="42">
        <v>1849</v>
      </c>
    </row>
    <row r="20" spans="1:13" ht="15.75">
      <c r="A20" s="4"/>
      <c r="B20" s="4"/>
      <c r="C20" s="4"/>
      <c r="D20" s="4"/>
      <c r="E20" s="4"/>
      <c r="F20" s="4"/>
      <c r="G20" s="56"/>
      <c r="H20" s="4"/>
      <c r="I20" s="42"/>
      <c r="J20" s="4"/>
      <c r="K20" s="24"/>
      <c r="L20" s="22"/>
      <c r="M20" s="42"/>
    </row>
    <row r="21" spans="1:13" ht="15.75">
      <c r="A21" s="4" t="s">
        <v>5</v>
      </c>
      <c r="B21" s="4"/>
      <c r="C21" s="4"/>
      <c r="D21" s="4"/>
      <c r="E21" s="4"/>
      <c r="F21" s="4"/>
      <c r="G21" s="56">
        <v>-1830</v>
      </c>
      <c r="H21" s="4"/>
      <c r="I21" s="42">
        <v>-1538</v>
      </c>
      <c r="J21" s="4"/>
      <c r="K21" s="24">
        <v>-1830</v>
      </c>
      <c r="L21" s="22"/>
      <c r="M21" s="42">
        <v>-1538</v>
      </c>
    </row>
    <row r="22" spans="1:13" ht="15.75">
      <c r="A22" s="4"/>
      <c r="B22" s="4"/>
      <c r="C22" s="4"/>
      <c r="D22" s="4"/>
      <c r="E22" s="4"/>
      <c r="F22" s="4"/>
      <c r="G22" s="56"/>
      <c r="H22" s="4"/>
      <c r="I22" s="42"/>
      <c r="J22" s="4"/>
      <c r="K22" s="24"/>
      <c r="L22" s="22"/>
      <c r="M22" s="42"/>
    </row>
    <row r="23" spans="1:13" ht="15.75">
      <c r="A23" s="4" t="s">
        <v>6</v>
      </c>
      <c r="B23" s="4"/>
      <c r="C23" s="4"/>
      <c r="D23" s="4"/>
      <c r="E23" s="4"/>
      <c r="F23" s="4"/>
      <c r="G23" s="56">
        <v>-112</v>
      </c>
      <c r="H23" s="4"/>
      <c r="I23" s="42">
        <v>-96</v>
      </c>
      <c r="J23" s="4"/>
      <c r="K23" s="24">
        <v>-112</v>
      </c>
      <c r="L23" s="22"/>
      <c r="M23" s="42">
        <v>-96</v>
      </c>
    </row>
    <row r="24" spans="1:13" ht="16.5" thickBot="1">
      <c r="A24" s="4"/>
      <c r="B24" s="4"/>
      <c r="C24" s="4"/>
      <c r="D24" s="4"/>
      <c r="E24" s="4"/>
      <c r="F24" s="4"/>
      <c r="G24" s="57"/>
      <c r="H24" s="7"/>
      <c r="I24" s="41"/>
      <c r="J24" s="4"/>
      <c r="K24" s="25"/>
      <c r="L24" s="60"/>
      <c r="M24" s="41"/>
    </row>
    <row r="25" spans="1:13" ht="15.75">
      <c r="A25" s="4" t="s">
        <v>7</v>
      </c>
      <c r="B25" s="4"/>
      <c r="C25" s="4"/>
      <c r="D25" s="4"/>
      <c r="E25" s="4"/>
      <c r="F25" s="4"/>
      <c r="G25" s="58">
        <f>SUM(G19:G24)</f>
        <v>792</v>
      </c>
      <c r="H25" s="10"/>
      <c r="I25" s="35">
        <f>SUM(I19:I24)</f>
        <v>215</v>
      </c>
      <c r="J25" s="4"/>
      <c r="K25" s="26">
        <v>792</v>
      </c>
      <c r="L25" s="61"/>
      <c r="M25" s="9">
        <f>SUM(M19:M24)</f>
        <v>215</v>
      </c>
    </row>
    <row r="26" spans="1:13" ht="15.75">
      <c r="A26" s="4"/>
      <c r="B26" s="4"/>
      <c r="C26" s="4"/>
      <c r="D26" s="4"/>
      <c r="E26" s="4"/>
      <c r="F26" s="4"/>
      <c r="G26" s="56"/>
      <c r="H26" s="4"/>
      <c r="I26" s="42"/>
      <c r="J26" s="4"/>
      <c r="K26" s="24"/>
      <c r="L26" s="22"/>
      <c r="M26" s="42"/>
    </row>
    <row r="27" spans="1:13" ht="15.75">
      <c r="A27" s="4" t="s">
        <v>141</v>
      </c>
      <c r="B27" s="4"/>
      <c r="C27" s="4"/>
      <c r="D27" s="4"/>
      <c r="E27" s="4"/>
      <c r="F27" s="4"/>
      <c r="G27" s="107">
        <v>-168</v>
      </c>
      <c r="H27" s="70"/>
      <c r="I27" s="42">
        <v>0</v>
      </c>
      <c r="J27" s="70"/>
      <c r="K27" s="69">
        <v>-168</v>
      </c>
      <c r="L27" s="69"/>
      <c r="M27" s="42">
        <v>0</v>
      </c>
    </row>
    <row r="28" spans="1:13" ht="16.5" thickBot="1">
      <c r="A28" s="4"/>
      <c r="B28" s="4"/>
      <c r="C28" s="4"/>
      <c r="D28" s="4"/>
      <c r="E28" s="4"/>
      <c r="F28" s="4"/>
      <c r="G28" s="56"/>
      <c r="H28" s="4"/>
      <c r="I28" s="42"/>
      <c r="J28" s="4"/>
      <c r="K28" s="24"/>
      <c r="L28" s="22"/>
      <c r="M28" s="42"/>
    </row>
    <row r="29" spans="1:13" ht="16.5" thickBot="1">
      <c r="A29" s="4" t="s">
        <v>9</v>
      </c>
      <c r="B29" s="4"/>
      <c r="C29" s="4"/>
      <c r="D29" s="4"/>
      <c r="E29" s="4"/>
      <c r="F29" s="4"/>
      <c r="G29" s="59">
        <f>SUM(G25:G28)</f>
        <v>624</v>
      </c>
      <c r="H29" s="12"/>
      <c r="I29" s="36">
        <f>SUM(I25:I28)</f>
        <v>215</v>
      </c>
      <c r="J29" s="4"/>
      <c r="K29" s="62">
        <f>SUM(K25:K28)</f>
        <v>624</v>
      </c>
      <c r="L29" s="63"/>
      <c r="M29" s="11">
        <f>SUM(M25:M28)</f>
        <v>215</v>
      </c>
    </row>
    <row r="30" spans="1:13" ht="15.75">
      <c r="A30" s="4"/>
      <c r="B30" s="4"/>
      <c r="C30" s="4"/>
      <c r="D30" s="4"/>
      <c r="E30" s="4"/>
      <c r="F30" s="4"/>
      <c r="G30" s="22"/>
      <c r="H30" s="4"/>
      <c r="I30" s="4"/>
      <c r="J30" s="4"/>
      <c r="K30" s="22"/>
      <c r="L30" s="22"/>
      <c r="M30" s="37"/>
    </row>
    <row r="31" spans="1:13" ht="15.75">
      <c r="A31" s="4" t="s">
        <v>76</v>
      </c>
      <c r="B31" s="4"/>
      <c r="C31" s="4"/>
      <c r="D31" s="4"/>
      <c r="E31" s="4"/>
      <c r="F31" s="4"/>
      <c r="G31" s="107">
        <v>-1</v>
      </c>
      <c r="H31" s="70"/>
      <c r="I31" s="42">
        <v>0</v>
      </c>
      <c r="J31" s="70"/>
      <c r="K31" s="69">
        <v>-1</v>
      </c>
      <c r="L31" s="69"/>
      <c r="M31" s="42">
        <v>0</v>
      </c>
    </row>
    <row r="32" spans="1:13" ht="16.5" thickBot="1">
      <c r="A32" s="4"/>
      <c r="B32" s="4"/>
      <c r="C32" s="4"/>
      <c r="D32" s="4"/>
      <c r="E32" s="4"/>
      <c r="F32" s="4"/>
      <c r="G32" s="60"/>
      <c r="H32" s="7"/>
      <c r="I32" s="7"/>
      <c r="J32" s="4"/>
      <c r="K32" s="60"/>
      <c r="L32" s="60"/>
      <c r="M32" s="108"/>
    </row>
    <row r="33" spans="1:13" ht="16.5" thickBot="1">
      <c r="A33" s="4" t="s">
        <v>77</v>
      </c>
      <c r="B33" s="4"/>
      <c r="C33" s="4"/>
      <c r="D33" s="4"/>
      <c r="E33" s="4"/>
      <c r="F33" s="4"/>
      <c r="G33" s="109">
        <f>+G29+G31</f>
        <v>623</v>
      </c>
      <c r="H33" s="7"/>
      <c r="I33" s="110">
        <f>+I29+I31</f>
        <v>215</v>
      </c>
      <c r="J33" s="4"/>
      <c r="K33" s="109">
        <f>+K29+K31</f>
        <v>623</v>
      </c>
      <c r="L33" s="60"/>
      <c r="M33" s="111">
        <f>+M29+M31</f>
        <v>215</v>
      </c>
    </row>
    <row r="34" spans="1:13" ht="15.75">
      <c r="A34" s="4"/>
      <c r="B34" s="4"/>
      <c r="C34" s="4"/>
      <c r="D34" s="4"/>
      <c r="E34" s="4"/>
      <c r="F34" s="4"/>
      <c r="G34" s="22"/>
      <c r="H34" s="4"/>
      <c r="I34" s="4"/>
      <c r="J34" s="4"/>
      <c r="K34" s="22"/>
      <c r="L34" s="22"/>
      <c r="M34" s="37"/>
    </row>
    <row r="35" spans="1:13" ht="15.75">
      <c r="A35" s="4" t="s">
        <v>110</v>
      </c>
      <c r="B35" s="4"/>
      <c r="C35" s="4"/>
      <c r="D35" s="4"/>
      <c r="E35" s="4"/>
      <c r="F35" s="4"/>
      <c r="G35" s="22"/>
      <c r="H35" s="4"/>
      <c r="I35" s="4"/>
      <c r="J35" s="4"/>
      <c r="K35" s="22"/>
      <c r="L35" s="22"/>
      <c r="M35" s="37"/>
    </row>
    <row r="36" spans="1:13" ht="16.5" thickBot="1">
      <c r="A36" s="4" t="s">
        <v>107</v>
      </c>
      <c r="B36" s="4"/>
      <c r="C36" s="4"/>
      <c r="D36" s="4"/>
      <c r="E36" s="4"/>
      <c r="F36" s="4"/>
      <c r="G36" s="86">
        <f>+G29</f>
        <v>624</v>
      </c>
      <c r="H36" s="134"/>
      <c r="I36" s="87">
        <f>+I29</f>
        <v>215</v>
      </c>
      <c r="J36" s="67"/>
      <c r="K36" s="86">
        <f>+K29</f>
        <v>624</v>
      </c>
      <c r="L36" s="86"/>
      <c r="M36" s="87">
        <f>+M29</f>
        <v>215</v>
      </c>
    </row>
    <row r="37" spans="1:13" ht="15.75">
      <c r="A37" s="4"/>
      <c r="B37" s="4"/>
      <c r="C37" s="4"/>
      <c r="D37" s="4"/>
      <c r="E37" s="4"/>
      <c r="F37" s="4"/>
      <c r="G37" s="64"/>
      <c r="H37" s="65"/>
      <c r="I37" s="49"/>
      <c r="J37" s="65"/>
      <c r="K37" s="64"/>
      <c r="L37" s="64"/>
      <c r="M37" s="49"/>
    </row>
    <row r="38" spans="1:13" ht="15.75">
      <c r="A38" s="4" t="s">
        <v>111</v>
      </c>
      <c r="B38" s="4"/>
      <c r="C38" s="4"/>
      <c r="D38" s="4"/>
      <c r="E38" s="4"/>
      <c r="F38" s="4"/>
      <c r="G38" s="64"/>
      <c r="H38" s="65"/>
      <c r="I38" s="49"/>
      <c r="J38" s="65"/>
      <c r="K38" s="64"/>
      <c r="L38" s="64"/>
      <c r="M38" s="49"/>
    </row>
    <row r="39" spans="1:13" ht="16.5" thickBot="1">
      <c r="A39" s="4" t="s">
        <v>107</v>
      </c>
      <c r="B39" s="4"/>
      <c r="C39" s="4"/>
      <c r="D39" s="4"/>
      <c r="E39" s="4"/>
      <c r="F39" s="4"/>
      <c r="G39" s="86">
        <f>+G33</f>
        <v>623</v>
      </c>
      <c r="H39" s="135"/>
      <c r="I39" s="87">
        <f>+I33</f>
        <v>215</v>
      </c>
      <c r="J39" s="65"/>
      <c r="K39" s="86">
        <f>+K33</f>
        <v>623</v>
      </c>
      <c r="L39" s="136"/>
      <c r="M39" s="87">
        <f>+M33</f>
        <v>215</v>
      </c>
    </row>
    <row r="40" spans="1:13" ht="15.75">
      <c r="A40" s="4"/>
      <c r="B40" s="4"/>
      <c r="C40" s="4"/>
      <c r="D40" s="4"/>
      <c r="E40" s="4"/>
      <c r="F40" s="4"/>
      <c r="G40" s="64"/>
      <c r="H40" s="65"/>
      <c r="I40" s="49"/>
      <c r="J40" s="65"/>
      <c r="K40" s="64"/>
      <c r="L40" s="64"/>
      <c r="M40" s="49"/>
    </row>
    <row r="41" spans="1:13" ht="15.75">
      <c r="A41" s="4" t="s">
        <v>106</v>
      </c>
      <c r="B41" s="4"/>
      <c r="C41" s="4"/>
      <c r="D41" s="4"/>
      <c r="E41" s="4"/>
      <c r="F41" s="4"/>
      <c r="G41" s="64"/>
      <c r="H41" s="65"/>
      <c r="I41" s="49"/>
      <c r="J41" s="65"/>
      <c r="K41" s="64"/>
      <c r="L41" s="64"/>
      <c r="M41" s="49"/>
    </row>
    <row r="42" spans="1:13" ht="15.75">
      <c r="A42" s="4" t="s">
        <v>107</v>
      </c>
      <c r="B42" s="4"/>
      <c r="C42" s="4"/>
      <c r="D42" s="4"/>
      <c r="E42" s="4"/>
      <c r="F42" s="4"/>
      <c r="G42" s="64"/>
      <c r="H42" s="65"/>
      <c r="I42" s="49"/>
      <c r="J42" s="65"/>
      <c r="K42" s="64"/>
      <c r="L42" s="64"/>
      <c r="M42" s="49"/>
    </row>
    <row r="43" spans="1:13" ht="16.5" thickBot="1">
      <c r="A43" s="4" t="s">
        <v>108</v>
      </c>
      <c r="B43" s="4"/>
      <c r="C43" s="4"/>
      <c r="D43" s="4"/>
      <c r="E43" s="4"/>
      <c r="F43" s="4"/>
      <c r="G43" s="136">
        <f>(+G29*1000*100)/149390500</f>
        <v>0.41769724313125667</v>
      </c>
      <c r="H43" s="135"/>
      <c r="I43" s="137">
        <f>(+I29*1000*100)/149390500</f>
        <v>0.14391812063016055</v>
      </c>
      <c r="J43" s="65"/>
      <c r="K43" s="136">
        <f>(+K29*1000*100)/149390500</f>
        <v>0.41769724313125667</v>
      </c>
      <c r="L43" s="136"/>
      <c r="M43" s="137">
        <f>(+M29*1000*100)/149390500</f>
        <v>0.14391812063016055</v>
      </c>
    </row>
    <row r="44" spans="1:13" ht="15.75">
      <c r="A44" s="4"/>
      <c r="B44" s="4"/>
      <c r="C44" s="4"/>
      <c r="D44" s="4"/>
      <c r="E44" s="4"/>
      <c r="F44" s="4"/>
      <c r="G44" s="106"/>
      <c r="H44" s="65"/>
      <c r="I44" s="49"/>
      <c r="J44" s="65"/>
      <c r="K44" s="106"/>
      <c r="L44" s="64"/>
      <c r="M44" s="49"/>
    </row>
    <row r="45" spans="1:13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.75">
      <c r="A47" s="14" t="s">
        <v>138</v>
      </c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4" ht="15.75">
      <c r="A49" s="15" t="s">
        <v>132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6"/>
    </row>
    <row r="50" spans="1:13" ht="15.75">
      <c r="A50" s="15" t="s">
        <v>112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.75">
      <c r="A51" s="1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</sheetData>
  <sheetProtection/>
  <printOptions/>
  <pageMargins left="0.5511811023622047" right="0.4724409448818898" top="0.7480314960629921" bottom="0.7480314960629921" header="0.31496062992125984" footer="0.31496062992125984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zoomScaleSheetLayoutView="75" zoomScalePageLayoutView="0" workbookViewId="0" topLeftCell="A1">
      <selection activeCell="A7" sqref="A7"/>
    </sheetView>
  </sheetViews>
  <sheetFormatPr defaultColWidth="9.140625" defaultRowHeight="15"/>
  <cols>
    <col min="1" max="1" width="3.140625" style="5" customWidth="1"/>
    <col min="2" max="11" width="9.140625" style="5" customWidth="1"/>
    <col min="12" max="12" width="18.7109375" style="27" customWidth="1"/>
    <col min="13" max="13" width="1.7109375" style="5" customWidth="1"/>
    <col min="14" max="14" width="18.7109375" style="5" customWidth="1"/>
    <col min="15" max="18" width="9.140625" style="5" customWidth="1"/>
    <col min="19" max="19" width="10.140625" style="5" customWidth="1"/>
    <col min="20" max="16384" width="9.140625" style="5" customWidth="1"/>
  </cols>
  <sheetData>
    <row r="1" spans="1:12" s="2" customFormat="1" ht="15" customHeight="1">
      <c r="A1" s="1" t="s">
        <v>43</v>
      </c>
      <c r="E1" s="19"/>
      <c r="F1" s="19"/>
      <c r="G1" s="19"/>
      <c r="H1" s="19"/>
      <c r="I1" s="19"/>
      <c r="J1" s="19"/>
      <c r="K1" s="19"/>
      <c r="L1" s="20"/>
    </row>
    <row r="2" spans="1:12" s="2" customFormat="1" ht="15" customHeight="1">
      <c r="A2" s="1"/>
      <c r="E2" s="19"/>
      <c r="F2" s="19"/>
      <c r="G2" s="19"/>
      <c r="H2" s="19"/>
      <c r="I2" s="19"/>
      <c r="J2" s="19"/>
      <c r="K2" s="19"/>
      <c r="L2" s="20"/>
    </row>
    <row r="3" spans="1:12" s="3" customFormat="1" ht="15" customHeight="1">
      <c r="A3" s="3" t="s">
        <v>0</v>
      </c>
      <c r="E3" s="19"/>
      <c r="F3" s="19"/>
      <c r="G3" s="19"/>
      <c r="H3" s="19"/>
      <c r="I3" s="19"/>
      <c r="J3" s="19"/>
      <c r="K3" s="19"/>
      <c r="L3" s="20"/>
    </row>
    <row r="4" spans="1:12" s="3" customFormat="1" ht="15" customHeight="1">
      <c r="A4" s="2" t="s">
        <v>1</v>
      </c>
      <c r="E4" s="19"/>
      <c r="F4" s="19"/>
      <c r="G4" s="19"/>
      <c r="H4" s="19"/>
      <c r="I4" s="19"/>
      <c r="J4" s="19"/>
      <c r="K4" s="19"/>
      <c r="L4" s="20"/>
    </row>
    <row r="5" spans="5:12" s="2" customFormat="1" ht="15" customHeight="1">
      <c r="E5" s="19"/>
      <c r="F5" s="19"/>
      <c r="G5" s="19"/>
      <c r="H5" s="19"/>
      <c r="I5" s="19"/>
      <c r="J5" s="19"/>
      <c r="K5" s="19"/>
      <c r="L5" s="20"/>
    </row>
    <row r="6" spans="1:12" s="3" customFormat="1" ht="15">
      <c r="A6" s="3" t="s">
        <v>75</v>
      </c>
      <c r="E6" s="19"/>
      <c r="F6" s="19"/>
      <c r="G6" s="19"/>
      <c r="H6" s="19"/>
      <c r="I6" s="19"/>
      <c r="J6" s="19"/>
      <c r="K6" s="19"/>
      <c r="L6" s="20"/>
    </row>
    <row r="7" spans="1:12" s="3" customFormat="1" ht="15">
      <c r="A7" s="3" t="s">
        <v>96</v>
      </c>
      <c r="E7" s="19"/>
      <c r="F7" s="19"/>
      <c r="G7" s="19"/>
      <c r="H7" s="19"/>
      <c r="I7" s="19"/>
      <c r="J7" s="19"/>
      <c r="K7" s="19"/>
      <c r="L7" s="20"/>
    </row>
    <row r="8" spans="5:14" s="3" customFormat="1" ht="14.25" customHeight="1">
      <c r="E8" s="21"/>
      <c r="F8" s="21"/>
      <c r="G8" s="21"/>
      <c r="H8" s="21"/>
      <c r="I8" s="21"/>
      <c r="J8" s="21"/>
      <c r="K8" s="21"/>
      <c r="L8" s="20"/>
      <c r="N8" s="38"/>
    </row>
    <row r="9" spans="12:14" s="3" customFormat="1" ht="14.25">
      <c r="L9" s="33" t="s">
        <v>91</v>
      </c>
      <c r="N9" s="39" t="s">
        <v>60</v>
      </c>
    </row>
    <row r="10" spans="12:14" s="3" customFormat="1" ht="14.25">
      <c r="L10" s="39" t="s">
        <v>48</v>
      </c>
      <c r="N10" s="39" t="s">
        <v>61</v>
      </c>
    </row>
    <row r="11" spans="12:14" s="3" customFormat="1" ht="14.25">
      <c r="L11" s="39" t="s">
        <v>2</v>
      </c>
      <c r="N11" s="39" t="s">
        <v>62</v>
      </c>
    </row>
    <row r="12" spans="12:14" s="18" customFormat="1" ht="15">
      <c r="L12" s="33" t="s">
        <v>97</v>
      </c>
      <c r="N12" s="33" t="s">
        <v>89</v>
      </c>
    </row>
    <row r="13" spans="12:14" s="18" customFormat="1" ht="15">
      <c r="L13" s="33" t="s">
        <v>59</v>
      </c>
      <c r="N13" s="33" t="s">
        <v>63</v>
      </c>
    </row>
    <row r="14" spans="12:14" s="18" customFormat="1" ht="15">
      <c r="L14" s="33" t="s">
        <v>3</v>
      </c>
      <c r="N14" s="33" t="s">
        <v>3</v>
      </c>
    </row>
    <row r="15" spans="1:20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22"/>
      <c r="M15" s="4"/>
      <c r="N15" s="4"/>
      <c r="O15" s="4"/>
      <c r="P15" s="4"/>
      <c r="Q15" s="4"/>
      <c r="R15" s="4"/>
      <c r="S15" s="4"/>
      <c r="T15" s="4"/>
    </row>
    <row r="16" spans="1:20" ht="15.75">
      <c r="A16" s="22" t="s"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22"/>
      <c r="M16" s="4"/>
      <c r="N16" s="4"/>
      <c r="O16" s="4"/>
      <c r="P16" s="4"/>
      <c r="Q16" s="4"/>
      <c r="R16" s="4"/>
      <c r="S16" s="4"/>
      <c r="T16" s="4"/>
    </row>
    <row r="17" spans="1:20" ht="15.75">
      <c r="A17" s="22" t="s"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22"/>
      <c r="M17" s="4"/>
      <c r="N17" s="6"/>
      <c r="O17" s="4"/>
      <c r="P17" s="4"/>
      <c r="Q17" s="4"/>
      <c r="R17" s="4"/>
      <c r="S17" s="4"/>
      <c r="T17" s="4"/>
    </row>
    <row r="18" spans="1:20" ht="15.75">
      <c r="A18" s="4"/>
      <c r="B18" s="4" t="s">
        <v>12</v>
      </c>
      <c r="C18" s="4"/>
      <c r="D18" s="4"/>
      <c r="E18" s="4"/>
      <c r="F18" s="4"/>
      <c r="G18" s="4"/>
      <c r="H18" s="4"/>
      <c r="I18" s="4"/>
      <c r="J18" s="4"/>
      <c r="K18" s="4"/>
      <c r="L18" s="66">
        <v>15409</v>
      </c>
      <c r="M18" s="67"/>
      <c r="N18" s="68">
        <v>15349</v>
      </c>
      <c r="O18" s="4"/>
      <c r="P18" s="4"/>
      <c r="Q18" s="4"/>
      <c r="R18" s="4"/>
      <c r="S18" s="4"/>
      <c r="T18" s="4"/>
    </row>
    <row r="19" spans="1:20" ht="15.75">
      <c r="A19" s="4"/>
      <c r="B19" s="4" t="s">
        <v>13</v>
      </c>
      <c r="C19" s="4"/>
      <c r="D19" s="4"/>
      <c r="E19" s="4"/>
      <c r="F19" s="4"/>
      <c r="G19" s="4"/>
      <c r="H19" s="4"/>
      <c r="I19" s="4"/>
      <c r="J19" s="4"/>
      <c r="K19" s="4"/>
      <c r="L19" s="66">
        <v>946</v>
      </c>
      <c r="M19" s="67"/>
      <c r="N19" s="68">
        <v>1009</v>
      </c>
      <c r="O19" s="4"/>
      <c r="P19" s="4"/>
      <c r="Q19" s="4"/>
      <c r="R19" s="4"/>
      <c r="S19" s="4"/>
      <c r="T19" s="4"/>
    </row>
    <row r="20" spans="1:20" ht="15.75">
      <c r="A20" s="4"/>
      <c r="B20" s="4" t="s">
        <v>55</v>
      </c>
      <c r="C20" s="4"/>
      <c r="D20" s="4"/>
      <c r="E20" s="4"/>
      <c r="F20" s="4"/>
      <c r="G20" s="4"/>
      <c r="H20" s="4"/>
      <c r="I20" s="4"/>
      <c r="J20" s="4"/>
      <c r="K20" s="4"/>
      <c r="L20" s="66">
        <v>58</v>
      </c>
      <c r="M20" s="67"/>
      <c r="N20" s="68">
        <v>58</v>
      </c>
      <c r="O20" s="4"/>
      <c r="P20" s="4"/>
      <c r="Q20" s="4"/>
      <c r="R20" s="4"/>
      <c r="S20" s="4"/>
      <c r="T20" s="4"/>
    </row>
    <row r="21" spans="1:20" ht="15.75">
      <c r="A21" s="4"/>
      <c r="B21" s="113" t="s">
        <v>114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4">
        <v>15</v>
      </c>
      <c r="M21" s="115"/>
      <c r="N21" s="116">
        <v>16</v>
      </c>
      <c r="O21" s="4"/>
      <c r="P21" s="4"/>
      <c r="Q21" s="4"/>
      <c r="R21" s="4"/>
      <c r="S21" s="4"/>
      <c r="T21" s="4"/>
    </row>
    <row r="22" spans="1:20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66">
        <f>SUM(L18:L21)</f>
        <v>16428</v>
      </c>
      <c r="M22" s="67"/>
      <c r="N22" s="68">
        <f>SUM(N18:N21)</f>
        <v>16432</v>
      </c>
      <c r="O22" s="4"/>
      <c r="P22" s="4"/>
      <c r="Q22" s="4"/>
      <c r="R22" s="4"/>
      <c r="S22" s="4"/>
      <c r="T22" s="4"/>
    </row>
    <row r="23" spans="1:20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66"/>
      <c r="M23" s="67"/>
      <c r="N23" s="68"/>
      <c r="O23" s="4"/>
      <c r="P23" s="4"/>
      <c r="Q23" s="4"/>
      <c r="R23" s="4"/>
      <c r="S23" s="4"/>
      <c r="T23" s="4"/>
    </row>
    <row r="24" spans="1:20" ht="15.75">
      <c r="A24" s="22" t="s">
        <v>14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66"/>
      <c r="M24" s="67"/>
      <c r="N24" s="68"/>
      <c r="O24" s="4"/>
      <c r="P24" s="4"/>
      <c r="Q24" s="4"/>
      <c r="R24" s="4"/>
      <c r="S24" s="4"/>
      <c r="T24" s="4"/>
    </row>
    <row r="25" spans="1:20" ht="15.75">
      <c r="A25" s="4"/>
      <c r="B25" s="4" t="s">
        <v>15</v>
      </c>
      <c r="C25" s="4"/>
      <c r="D25" s="4"/>
      <c r="E25" s="4"/>
      <c r="F25" s="4"/>
      <c r="G25" s="4"/>
      <c r="H25" s="4"/>
      <c r="I25" s="4"/>
      <c r="J25" s="4"/>
      <c r="K25" s="4"/>
      <c r="L25" s="80">
        <v>10264</v>
      </c>
      <c r="M25" s="67"/>
      <c r="N25" s="81">
        <v>9998</v>
      </c>
      <c r="O25" s="4"/>
      <c r="P25" s="4"/>
      <c r="Q25" s="4"/>
      <c r="R25" s="4"/>
      <c r="S25" s="4"/>
      <c r="T25" s="4"/>
    </row>
    <row r="26" spans="1:20" ht="15.75">
      <c r="A26" s="4"/>
      <c r="B26" s="4" t="s">
        <v>16</v>
      </c>
      <c r="C26" s="4"/>
      <c r="D26" s="4"/>
      <c r="E26" s="4"/>
      <c r="F26" s="4"/>
      <c r="G26" s="4"/>
      <c r="H26" s="4"/>
      <c r="I26" s="4"/>
      <c r="J26" s="4"/>
      <c r="K26" s="4"/>
      <c r="L26" s="82">
        <v>5733</v>
      </c>
      <c r="M26" s="67"/>
      <c r="N26" s="83">
        <v>6129</v>
      </c>
      <c r="O26" s="4"/>
      <c r="P26" s="4"/>
      <c r="Q26" s="4"/>
      <c r="R26" s="4"/>
      <c r="S26" s="4"/>
      <c r="T26" s="4"/>
    </row>
    <row r="27" spans="1:20" ht="15.75">
      <c r="A27" s="4"/>
      <c r="B27" s="4" t="s">
        <v>17</v>
      </c>
      <c r="C27" s="4"/>
      <c r="D27" s="4"/>
      <c r="E27" s="4"/>
      <c r="F27" s="4"/>
      <c r="G27" s="4"/>
      <c r="H27" s="4"/>
      <c r="I27" s="4"/>
      <c r="J27" s="4"/>
      <c r="K27" s="4"/>
      <c r="L27" s="82">
        <v>537</v>
      </c>
      <c r="M27" s="67"/>
      <c r="N27" s="83">
        <v>357</v>
      </c>
      <c r="O27" s="4"/>
      <c r="P27" s="4"/>
      <c r="Q27" s="4"/>
      <c r="R27" s="4"/>
      <c r="S27" s="4"/>
      <c r="T27" s="4"/>
    </row>
    <row r="28" spans="1:20" ht="15.75">
      <c r="A28" s="4"/>
      <c r="B28" s="4" t="s">
        <v>30</v>
      </c>
      <c r="C28" s="4"/>
      <c r="D28" s="4"/>
      <c r="E28" s="4"/>
      <c r="F28" s="4"/>
      <c r="G28" s="4"/>
      <c r="H28" s="4"/>
      <c r="I28" s="4"/>
      <c r="J28" s="4"/>
      <c r="K28" s="4"/>
      <c r="L28" s="82">
        <v>34</v>
      </c>
      <c r="M28" s="67"/>
      <c r="N28" s="83">
        <v>81</v>
      </c>
      <c r="O28" s="4"/>
      <c r="P28" s="4"/>
      <c r="Q28" s="4"/>
      <c r="R28" s="4"/>
      <c r="S28" s="4"/>
      <c r="T28" s="4"/>
    </row>
    <row r="29" spans="1:20" ht="15.75">
      <c r="A29" s="4"/>
      <c r="B29" s="4" t="s">
        <v>84</v>
      </c>
      <c r="C29" s="4"/>
      <c r="D29" s="4"/>
      <c r="E29" s="4"/>
      <c r="F29" s="4"/>
      <c r="G29" s="4"/>
      <c r="H29" s="4"/>
      <c r="I29" s="4"/>
      <c r="J29" s="4"/>
      <c r="K29" s="4"/>
      <c r="L29" s="82">
        <v>35</v>
      </c>
      <c r="M29" s="67"/>
      <c r="N29" s="83">
        <v>0</v>
      </c>
      <c r="O29" s="4"/>
      <c r="P29" s="4"/>
      <c r="Q29" s="4"/>
      <c r="R29" s="4"/>
      <c r="S29" s="4"/>
      <c r="T29" s="4"/>
    </row>
    <row r="30" spans="1:20" ht="15.75">
      <c r="A30" s="4"/>
      <c r="B30" s="4" t="s">
        <v>69</v>
      </c>
      <c r="C30" s="4"/>
      <c r="D30" s="4"/>
      <c r="E30" s="4"/>
      <c r="F30" s="4"/>
      <c r="G30" s="4"/>
      <c r="H30" s="4"/>
      <c r="I30" s="4"/>
      <c r="J30" s="4"/>
      <c r="K30" s="4"/>
      <c r="L30" s="82">
        <v>4666</v>
      </c>
      <c r="M30" s="67"/>
      <c r="N30" s="83">
        <v>4862</v>
      </c>
      <c r="O30" s="4"/>
      <c r="P30" s="4"/>
      <c r="Q30" s="4"/>
      <c r="R30" s="4"/>
      <c r="S30" s="4"/>
      <c r="T30" s="4"/>
    </row>
    <row r="31" spans="1:20" ht="15.75">
      <c r="A31" s="4"/>
      <c r="B31" s="4" t="s">
        <v>115</v>
      </c>
      <c r="C31" s="4"/>
      <c r="D31" s="4"/>
      <c r="E31" s="4"/>
      <c r="F31" s="4"/>
      <c r="G31" s="4"/>
      <c r="H31" s="4"/>
      <c r="I31" s="4"/>
      <c r="J31" s="4"/>
      <c r="K31" s="4"/>
      <c r="L31" s="82"/>
      <c r="M31" s="67"/>
      <c r="N31" s="83"/>
      <c r="O31" s="4"/>
      <c r="P31" s="4"/>
      <c r="Q31" s="4"/>
      <c r="R31" s="4"/>
      <c r="S31" s="4"/>
      <c r="T31" s="4"/>
    </row>
    <row r="32" spans="1:20" ht="15.75">
      <c r="A32" s="4"/>
      <c r="B32" s="4" t="s">
        <v>116</v>
      </c>
      <c r="C32" s="4"/>
      <c r="D32" s="4"/>
      <c r="E32" s="4"/>
      <c r="F32" s="4"/>
      <c r="G32" s="4"/>
      <c r="H32" s="4"/>
      <c r="I32" s="4"/>
      <c r="J32" s="4"/>
      <c r="K32" s="4"/>
      <c r="L32" s="82">
        <v>6214</v>
      </c>
      <c r="M32" s="67"/>
      <c r="N32" s="83">
        <v>6538</v>
      </c>
      <c r="O32" s="4"/>
      <c r="P32" s="4"/>
      <c r="Q32" s="4"/>
      <c r="R32" s="4"/>
      <c r="S32" s="4"/>
      <c r="T32" s="4"/>
    </row>
    <row r="33" spans="1:20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84">
        <f>SUM(L25:L32)</f>
        <v>27483</v>
      </c>
      <c r="M33" s="67"/>
      <c r="N33" s="85">
        <f>SUM(N25:N32)</f>
        <v>27965</v>
      </c>
      <c r="O33" s="4"/>
      <c r="P33" s="4"/>
      <c r="Q33" s="4"/>
      <c r="R33" s="4"/>
      <c r="S33" s="4"/>
      <c r="T33" s="4"/>
    </row>
    <row r="34" spans="1:20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66"/>
      <c r="M34" s="67"/>
      <c r="N34" s="68"/>
      <c r="O34" s="4"/>
      <c r="P34" s="4"/>
      <c r="Q34" s="4"/>
      <c r="R34" s="4"/>
      <c r="S34" s="4"/>
      <c r="T34" s="4"/>
    </row>
    <row r="35" spans="1:20" ht="16.5" thickBot="1">
      <c r="A35" s="22" t="s">
        <v>18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86">
        <f>+L22+L33</f>
        <v>43911</v>
      </c>
      <c r="M35" s="67"/>
      <c r="N35" s="87">
        <f>+N22+N33</f>
        <v>44397</v>
      </c>
      <c r="O35" s="4"/>
      <c r="P35" s="4"/>
      <c r="Q35" s="4"/>
      <c r="R35" s="4"/>
      <c r="S35" s="4"/>
      <c r="T35" s="4"/>
    </row>
    <row r="36" spans="1:20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66"/>
      <c r="M36" s="67"/>
      <c r="N36" s="68"/>
      <c r="O36" s="4"/>
      <c r="P36" s="4"/>
      <c r="Q36" s="4"/>
      <c r="R36" s="4"/>
      <c r="S36" s="4"/>
      <c r="T36" s="4"/>
    </row>
    <row r="37" spans="1:20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66"/>
      <c r="M37" s="67"/>
      <c r="N37" s="68"/>
      <c r="O37" s="4"/>
      <c r="P37" s="4"/>
      <c r="Q37" s="4"/>
      <c r="R37" s="4"/>
      <c r="S37" s="4"/>
      <c r="T37" s="4"/>
    </row>
    <row r="38" spans="1:20" ht="15.75">
      <c r="A38" s="22" t="s">
        <v>19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66"/>
      <c r="M38" s="67"/>
      <c r="N38" s="68"/>
      <c r="O38" s="4"/>
      <c r="P38" s="4"/>
      <c r="Q38" s="4"/>
      <c r="R38" s="4"/>
      <c r="S38" s="4"/>
      <c r="T38" s="4"/>
    </row>
    <row r="39" spans="1:20" ht="15.75">
      <c r="A39" s="22" t="s">
        <v>21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66"/>
      <c r="M39" s="67"/>
      <c r="N39" s="68"/>
      <c r="O39" s="4"/>
      <c r="P39" s="4"/>
      <c r="Q39" s="4"/>
      <c r="R39" s="4"/>
      <c r="S39" s="4"/>
      <c r="T39" s="4"/>
    </row>
    <row r="40" spans="1:20" ht="15.75">
      <c r="A40" s="4"/>
      <c r="B40" s="4" t="s">
        <v>52</v>
      </c>
      <c r="C40" s="4"/>
      <c r="D40" s="4"/>
      <c r="E40" s="4"/>
      <c r="F40" s="4"/>
      <c r="G40" s="4"/>
      <c r="H40" s="4"/>
      <c r="I40" s="4"/>
      <c r="J40" s="4"/>
      <c r="K40" s="4"/>
      <c r="L40" s="66">
        <f>12439+2500</f>
        <v>14939</v>
      </c>
      <c r="M40" s="67"/>
      <c r="N40" s="68">
        <v>14939</v>
      </c>
      <c r="O40" s="4"/>
      <c r="P40" s="4"/>
      <c r="Q40" s="4"/>
      <c r="R40" s="4"/>
      <c r="S40" s="4"/>
      <c r="T40" s="4"/>
    </row>
    <row r="41" spans="1:20" ht="15.75">
      <c r="A41" s="4"/>
      <c r="B41" s="4" t="s">
        <v>83</v>
      </c>
      <c r="C41" s="4"/>
      <c r="D41" s="4"/>
      <c r="E41" s="4"/>
      <c r="F41" s="4"/>
      <c r="G41" s="4"/>
      <c r="H41" s="4"/>
      <c r="I41" s="4"/>
      <c r="J41" s="4"/>
      <c r="K41" s="4"/>
      <c r="L41" s="66">
        <v>3520</v>
      </c>
      <c r="M41" s="67"/>
      <c r="N41" s="68">
        <v>3520</v>
      </c>
      <c r="O41" s="4"/>
      <c r="P41" s="4"/>
      <c r="Q41" s="4"/>
      <c r="R41" s="4"/>
      <c r="S41" s="4"/>
      <c r="T41" s="4"/>
    </row>
    <row r="42" spans="1:20" ht="15.75">
      <c r="A42" s="4"/>
      <c r="B42" s="4" t="s">
        <v>79</v>
      </c>
      <c r="C42" s="4"/>
      <c r="D42" s="4"/>
      <c r="E42" s="4"/>
      <c r="F42" s="4"/>
      <c r="G42" s="4"/>
      <c r="H42" s="4"/>
      <c r="I42" s="4"/>
      <c r="J42" s="4"/>
      <c r="K42" s="4"/>
      <c r="L42" s="66">
        <v>15843</v>
      </c>
      <c r="M42" s="67"/>
      <c r="N42" s="68">
        <v>15219</v>
      </c>
      <c r="O42" s="4"/>
      <c r="P42" s="4"/>
      <c r="Q42" s="4"/>
      <c r="R42" s="4"/>
      <c r="S42" s="4"/>
      <c r="T42" s="4"/>
    </row>
    <row r="43" spans="1:20" ht="15.75">
      <c r="A43" s="4"/>
      <c r="B43" s="113" t="s">
        <v>80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7">
        <v>4</v>
      </c>
      <c r="M43" s="118"/>
      <c r="N43" s="119">
        <v>5</v>
      </c>
      <c r="O43" s="4"/>
      <c r="P43" s="4"/>
      <c r="Q43" s="4"/>
      <c r="R43" s="4"/>
      <c r="S43" s="4"/>
      <c r="T43" s="4"/>
    </row>
    <row r="44" spans="1:20" ht="15.75">
      <c r="A44" s="4"/>
      <c r="B44" s="113" t="s">
        <v>82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7">
        <v>3179</v>
      </c>
      <c r="M44" s="118"/>
      <c r="N44" s="119">
        <v>3179</v>
      </c>
      <c r="O44" s="4"/>
      <c r="P44" s="4"/>
      <c r="Q44" s="4"/>
      <c r="R44" s="4"/>
      <c r="S44" s="4"/>
      <c r="T44" s="4"/>
    </row>
    <row r="45" spans="1:20" ht="15.75">
      <c r="A45" s="4"/>
      <c r="B45" s="4" t="s">
        <v>20</v>
      </c>
      <c r="C45" s="4"/>
      <c r="D45" s="4"/>
      <c r="E45" s="4"/>
      <c r="F45" s="4"/>
      <c r="G45" s="4"/>
      <c r="H45" s="4"/>
      <c r="I45" s="4"/>
      <c r="J45" s="4"/>
      <c r="K45" s="4"/>
      <c r="L45" s="78">
        <v>-8397</v>
      </c>
      <c r="M45" s="67"/>
      <c r="N45" s="79">
        <v>-8397</v>
      </c>
      <c r="O45" s="4"/>
      <c r="P45" s="4"/>
      <c r="Q45" s="4"/>
      <c r="R45" s="4"/>
      <c r="S45" s="4"/>
      <c r="T45" s="4"/>
    </row>
    <row r="46" spans="1:20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66">
        <f>SUM(L40:L45)</f>
        <v>29088</v>
      </c>
      <c r="M46" s="67"/>
      <c r="N46" s="68">
        <f>SUM(N40:N45)</f>
        <v>28465</v>
      </c>
      <c r="O46" s="4"/>
      <c r="P46" s="4"/>
      <c r="Q46" s="4"/>
      <c r="R46" s="4"/>
      <c r="S46" s="4"/>
      <c r="T46" s="4"/>
    </row>
    <row r="47" spans="1:20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66"/>
      <c r="M47" s="67"/>
      <c r="N47" s="68"/>
      <c r="O47" s="4"/>
      <c r="P47" s="4"/>
      <c r="Q47" s="4"/>
      <c r="R47" s="4"/>
      <c r="S47" s="4"/>
      <c r="T47" s="4"/>
    </row>
    <row r="48" spans="1:20" ht="15.75">
      <c r="A48" s="22" t="s">
        <v>22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66"/>
      <c r="M48" s="67"/>
      <c r="N48" s="68"/>
      <c r="O48" s="4"/>
      <c r="P48" s="4"/>
      <c r="Q48" s="4"/>
      <c r="R48" s="4"/>
      <c r="S48" s="4"/>
      <c r="T48" s="4"/>
    </row>
    <row r="49" spans="1:20" ht="15.75">
      <c r="A49" s="4"/>
      <c r="B49" s="4" t="s">
        <v>23</v>
      </c>
      <c r="C49" s="4"/>
      <c r="D49" s="4"/>
      <c r="E49" s="4"/>
      <c r="F49" s="4"/>
      <c r="G49" s="4"/>
      <c r="H49" s="4"/>
      <c r="I49" s="4"/>
      <c r="J49" s="4"/>
      <c r="K49" s="4"/>
      <c r="L49" s="80">
        <v>523</v>
      </c>
      <c r="M49" s="67"/>
      <c r="N49" s="81">
        <v>523</v>
      </c>
      <c r="O49" s="4"/>
      <c r="P49" s="4"/>
      <c r="Q49" s="4"/>
      <c r="R49" s="4"/>
      <c r="S49" s="4"/>
      <c r="T49" s="4"/>
    </row>
    <row r="50" spans="1:20" ht="15.75">
      <c r="A50" s="4"/>
      <c r="B50" s="4" t="s">
        <v>24</v>
      </c>
      <c r="C50" s="4"/>
      <c r="D50" s="4"/>
      <c r="E50" s="4"/>
      <c r="F50" s="4"/>
      <c r="G50" s="4"/>
      <c r="H50" s="4"/>
      <c r="I50" s="4"/>
      <c r="J50" s="4"/>
      <c r="K50" s="4"/>
      <c r="L50" s="82">
        <f>303-L60</f>
        <v>213</v>
      </c>
      <c r="M50" s="67"/>
      <c r="N50" s="83">
        <v>209</v>
      </c>
      <c r="O50" s="4"/>
      <c r="P50" s="4"/>
      <c r="Q50" s="4"/>
      <c r="R50" s="4"/>
      <c r="S50" s="4"/>
      <c r="T50" s="4"/>
    </row>
    <row r="51" spans="1:20" ht="15.75">
      <c r="A51" s="4"/>
      <c r="B51" s="4" t="s">
        <v>25</v>
      </c>
      <c r="C51" s="4"/>
      <c r="D51" s="4"/>
      <c r="E51" s="4"/>
      <c r="F51" s="4"/>
      <c r="G51" s="4"/>
      <c r="H51" s="4"/>
      <c r="I51" s="4"/>
      <c r="J51" s="4"/>
      <c r="K51" s="4"/>
      <c r="L51" s="82">
        <f>6126-L61</f>
        <v>5704</v>
      </c>
      <c r="M51" s="67"/>
      <c r="N51" s="83">
        <v>5003</v>
      </c>
      <c r="O51" s="4"/>
      <c r="P51" s="4"/>
      <c r="Q51" s="4"/>
      <c r="R51" s="4"/>
      <c r="S51" s="4"/>
      <c r="T51" s="4"/>
    </row>
    <row r="52" spans="1:20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84">
        <f>SUM(L49:L51)</f>
        <v>6440</v>
      </c>
      <c r="M52" s="67"/>
      <c r="N52" s="85">
        <f>SUM(N49:N51)</f>
        <v>5735</v>
      </c>
      <c r="O52" s="4"/>
      <c r="P52" s="4"/>
      <c r="Q52" s="4"/>
      <c r="R52" s="4"/>
      <c r="S52" s="4"/>
      <c r="T52" s="4"/>
    </row>
    <row r="53" spans="1:20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75"/>
      <c r="M53" s="70"/>
      <c r="N53" s="43"/>
      <c r="O53" s="4"/>
      <c r="P53" s="4"/>
      <c r="Q53" s="4"/>
      <c r="R53" s="4"/>
      <c r="S53" s="4"/>
      <c r="T53" s="4"/>
    </row>
    <row r="54" spans="1:20" ht="15.75">
      <c r="A54" s="22" t="s">
        <v>26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69"/>
      <c r="M54" s="70"/>
      <c r="N54" s="42"/>
      <c r="O54" s="4"/>
      <c r="P54" s="4"/>
      <c r="Q54" s="4"/>
      <c r="R54" s="4"/>
      <c r="S54" s="4"/>
      <c r="T54" s="4"/>
    </row>
    <row r="55" spans="1:20" ht="15.75">
      <c r="A55" s="4"/>
      <c r="B55" s="4" t="s">
        <v>27</v>
      </c>
      <c r="C55" s="4"/>
      <c r="D55" s="4"/>
      <c r="E55" s="4"/>
      <c r="F55" s="4"/>
      <c r="G55" s="4"/>
      <c r="H55" s="4"/>
      <c r="I55" s="4"/>
      <c r="J55" s="4"/>
      <c r="K55" s="4"/>
      <c r="L55" s="72">
        <v>2554</v>
      </c>
      <c r="M55" s="70"/>
      <c r="N55" s="45">
        <v>4194</v>
      </c>
      <c r="O55" s="4"/>
      <c r="P55" s="4"/>
      <c r="Q55" s="4"/>
      <c r="R55" s="4"/>
      <c r="S55" s="4"/>
      <c r="T55" s="4"/>
    </row>
    <row r="56" spans="1:20" ht="15.75">
      <c r="A56" s="4"/>
      <c r="B56" s="4" t="s">
        <v>78</v>
      </c>
      <c r="C56" s="4"/>
      <c r="D56" s="4"/>
      <c r="E56" s="4"/>
      <c r="F56" s="4"/>
      <c r="G56" s="4"/>
      <c r="H56" s="4"/>
      <c r="I56" s="4"/>
      <c r="J56" s="4"/>
      <c r="K56" s="4"/>
      <c r="L56" s="73">
        <v>2732</v>
      </c>
      <c r="M56" s="70"/>
      <c r="N56" s="46">
        <v>2024</v>
      </c>
      <c r="O56" s="4"/>
      <c r="P56" s="4"/>
      <c r="Q56" s="4"/>
      <c r="R56" s="4"/>
      <c r="S56" s="4"/>
      <c r="T56" s="4"/>
    </row>
    <row r="57" spans="1:20" ht="15.75">
      <c r="A57" s="4"/>
      <c r="B57" s="4" t="s">
        <v>28</v>
      </c>
      <c r="C57" s="4"/>
      <c r="D57" s="4"/>
      <c r="E57" s="4"/>
      <c r="F57" s="4"/>
      <c r="G57" s="4"/>
      <c r="H57" s="4"/>
      <c r="I57" s="4"/>
      <c r="J57" s="4"/>
      <c r="K57" s="4"/>
      <c r="L57" s="76">
        <v>2585</v>
      </c>
      <c r="M57" s="70"/>
      <c r="N57" s="46">
        <v>2406</v>
      </c>
      <c r="O57" s="4"/>
      <c r="P57" s="4"/>
      <c r="Q57" s="4"/>
      <c r="R57" s="4"/>
      <c r="S57" s="4"/>
      <c r="T57" s="4"/>
    </row>
    <row r="58" spans="1:20" ht="15.75">
      <c r="A58" s="4"/>
      <c r="B58" s="4" t="s">
        <v>29</v>
      </c>
      <c r="C58" s="4"/>
      <c r="D58" s="4"/>
      <c r="E58" s="4"/>
      <c r="F58" s="4"/>
      <c r="G58" s="4"/>
      <c r="H58" s="4"/>
      <c r="I58" s="4"/>
      <c r="J58" s="4"/>
      <c r="K58" s="4"/>
      <c r="L58" s="76">
        <v>0</v>
      </c>
      <c r="M58" s="70"/>
      <c r="N58" s="46">
        <v>34</v>
      </c>
      <c r="O58" s="4"/>
      <c r="P58" s="4"/>
      <c r="Q58" s="4"/>
      <c r="R58" s="4"/>
      <c r="S58" s="4"/>
      <c r="T58" s="4"/>
    </row>
    <row r="59" spans="1:20" ht="15.75">
      <c r="A59" s="4"/>
      <c r="B59" s="4" t="s">
        <v>90</v>
      </c>
      <c r="C59" s="4"/>
      <c r="D59" s="4"/>
      <c r="E59" s="4"/>
      <c r="F59" s="4"/>
      <c r="G59" s="4"/>
      <c r="H59" s="4"/>
      <c r="I59" s="4"/>
      <c r="J59" s="4"/>
      <c r="K59" s="4"/>
      <c r="L59" s="76">
        <v>0</v>
      </c>
      <c r="M59" s="70"/>
      <c r="N59" s="46">
        <v>896</v>
      </c>
      <c r="O59" s="4"/>
      <c r="P59" s="4"/>
      <c r="Q59" s="4"/>
      <c r="R59" s="4"/>
      <c r="S59" s="4"/>
      <c r="T59" s="4"/>
    </row>
    <row r="60" spans="1:20" ht="15.75">
      <c r="A60" s="4"/>
      <c r="B60" s="4" t="s">
        <v>24</v>
      </c>
      <c r="C60" s="4"/>
      <c r="D60" s="4"/>
      <c r="E60" s="4"/>
      <c r="F60" s="4"/>
      <c r="G60" s="4"/>
      <c r="H60" s="4"/>
      <c r="I60" s="4"/>
      <c r="J60" s="4"/>
      <c r="K60" s="4"/>
      <c r="L60" s="73">
        <v>90</v>
      </c>
      <c r="M60" s="70"/>
      <c r="N60" s="46">
        <v>115</v>
      </c>
      <c r="O60" s="4"/>
      <c r="P60" s="4"/>
      <c r="Q60" s="4"/>
      <c r="R60" s="4"/>
      <c r="S60" s="4"/>
      <c r="T60" s="4"/>
    </row>
    <row r="61" spans="1:20" ht="15.75">
      <c r="A61" s="4"/>
      <c r="B61" s="4" t="s">
        <v>25</v>
      </c>
      <c r="C61" s="4"/>
      <c r="D61" s="4"/>
      <c r="E61" s="4"/>
      <c r="F61" s="4"/>
      <c r="G61" s="4"/>
      <c r="H61" s="4"/>
      <c r="I61" s="4"/>
      <c r="J61" s="4"/>
      <c r="K61" s="4"/>
      <c r="L61" s="73">
        <v>422</v>
      </c>
      <c r="M61" s="70"/>
      <c r="N61" s="46">
        <v>528</v>
      </c>
      <c r="O61" s="4"/>
      <c r="P61" s="4"/>
      <c r="Q61" s="4"/>
      <c r="R61" s="4"/>
      <c r="S61" s="4"/>
      <c r="T61" s="4"/>
    </row>
    <row r="62" spans="1:20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74">
        <f>SUM(L55:L61)</f>
        <v>8383</v>
      </c>
      <c r="M62" s="70"/>
      <c r="N62" s="47">
        <f>SUM(N55:N61)</f>
        <v>10197</v>
      </c>
      <c r="O62" s="4"/>
      <c r="P62" s="4"/>
      <c r="Q62" s="4"/>
      <c r="R62" s="4"/>
      <c r="S62" s="4"/>
      <c r="T62" s="4"/>
    </row>
    <row r="63" spans="1:20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69"/>
      <c r="M63" s="70"/>
      <c r="N63" s="42"/>
      <c r="O63" s="4"/>
      <c r="P63" s="4"/>
      <c r="Q63" s="4"/>
      <c r="R63" s="4"/>
      <c r="S63" s="4"/>
      <c r="T63" s="4"/>
    </row>
    <row r="64" spans="1:20" ht="15.75">
      <c r="A64" s="22" t="s">
        <v>31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71">
        <f>+L52+L62</f>
        <v>14823</v>
      </c>
      <c r="M64" s="70"/>
      <c r="N64" s="48">
        <f>+N52+N62</f>
        <v>15932</v>
      </c>
      <c r="O64" s="4"/>
      <c r="P64" s="4"/>
      <c r="Q64" s="4"/>
      <c r="R64" s="4"/>
      <c r="S64" s="4"/>
      <c r="T64" s="4"/>
    </row>
    <row r="65" spans="1:20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69"/>
      <c r="M65" s="70"/>
      <c r="N65" s="42"/>
      <c r="O65" s="4"/>
      <c r="P65" s="4"/>
      <c r="Q65" s="4"/>
      <c r="R65" s="4"/>
      <c r="S65" s="4"/>
      <c r="T65" s="4"/>
    </row>
    <row r="66" spans="1:20" ht="16.5" thickBot="1">
      <c r="A66" s="22" t="s">
        <v>32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77">
        <f>+L46+L64</f>
        <v>43911</v>
      </c>
      <c r="M66" s="70"/>
      <c r="N66" s="41">
        <f>+N46+N64</f>
        <v>44397</v>
      </c>
      <c r="O66" s="4"/>
      <c r="P66" s="4"/>
      <c r="Q66" s="4"/>
      <c r="R66" s="4"/>
      <c r="S66" s="4"/>
      <c r="T66" s="4"/>
    </row>
    <row r="67" spans="1:20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22"/>
      <c r="M67" s="4"/>
      <c r="N67" s="42"/>
      <c r="O67" s="4"/>
      <c r="P67" s="4"/>
      <c r="Q67" s="4"/>
      <c r="R67" s="4"/>
      <c r="S67" s="4"/>
      <c r="T67" s="4"/>
    </row>
    <row r="68" spans="1:20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22"/>
      <c r="M68" s="4"/>
      <c r="N68" s="42"/>
      <c r="O68" s="4"/>
      <c r="P68" s="4"/>
      <c r="Q68" s="4"/>
      <c r="R68" s="4"/>
      <c r="S68" s="4"/>
      <c r="T68" s="4"/>
    </row>
    <row r="69" spans="1:20" ht="15.75">
      <c r="A69" s="22" t="s">
        <v>134</v>
      </c>
      <c r="B69" s="4"/>
      <c r="C69" s="4"/>
      <c r="D69" s="4"/>
      <c r="E69" s="4"/>
      <c r="F69" s="4"/>
      <c r="G69" s="4"/>
      <c r="H69" s="4"/>
      <c r="I69" s="4"/>
      <c r="J69" s="4"/>
      <c r="K69" s="4"/>
      <c r="M69" s="4"/>
      <c r="N69" s="42"/>
      <c r="O69" s="4"/>
      <c r="P69" s="4"/>
      <c r="Q69" s="4"/>
      <c r="R69" s="4"/>
      <c r="S69" s="4"/>
      <c r="T69" s="4"/>
    </row>
    <row r="70" spans="1:20" ht="16.5" thickBot="1">
      <c r="A70" s="22" t="s">
        <v>117</v>
      </c>
      <c r="C70" s="4"/>
      <c r="D70" s="4"/>
      <c r="E70" s="4"/>
      <c r="F70" s="4"/>
      <c r="G70" s="4"/>
      <c r="H70" s="4"/>
      <c r="I70" s="4"/>
      <c r="J70" s="4"/>
      <c r="K70" s="4"/>
      <c r="L70" s="141">
        <f>(L46*1000)/149390500</f>
        <v>0.1947111764134935</v>
      </c>
      <c r="M70" s="13"/>
      <c r="N70" s="142">
        <f>+N46*1000/149390500</f>
        <v>0.19054089784825676</v>
      </c>
      <c r="O70" s="4"/>
      <c r="P70" s="4"/>
      <c r="Q70" s="4"/>
      <c r="R70" s="4"/>
      <c r="S70" s="4"/>
      <c r="T70" s="4"/>
    </row>
    <row r="71" spans="1:20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22"/>
      <c r="M71" s="4"/>
      <c r="N71" s="4"/>
      <c r="O71" s="4"/>
      <c r="P71" s="4"/>
      <c r="Q71" s="4"/>
      <c r="R71" s="4"/>
      <c r="S71" s="4"/>
      <c r="T71" s="4"/>
    </row>
    <row r="72" spans="1:20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22"/>
      <c r="M72" s="4"/>
      <c r="N72" s="4"/>
      <c r="O72" s="4"/>
      <c r="P72" s="4"/>
      <c r="Q72" s="4"/>
      <c r="R72" s="4"/>
      <c r="S72" s="4"/>
      <c r="T72" s="4"/>
    </row>
    <row r="73" spans="1:20" ht="15.75">
      <c r="A73" s="14" t="s">
        <v>138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22"/>
      <c r="M73" s="4"/>
      <c r="N73" s="4"/>
      <c r="O73" s="4"/>
      <c r="P73" s="4"/>
      <c r="Q73" s="4"/>
      <c r="R73" s="4"/>
      <c r="S73" s="4"/>
      <c r="T73" s="4"/>
    </row>
    <row r="74" spans="1:20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22"/>
      <c r="M74" s="4"/>
      <c r="N74" s="4"/>
      <c r="O74" s="4"/>
      <c r="P74" s="4"/>
      <c r="Q74" s="4"/>
      <c r="R74" s="4"/>
      <c r="S74" s="4"/>
      <c r="T74" s="4"/>
    </row>
    <row r="75" spans="1:20" ht="15.75">
      <c r="A75" s="15" t="s">
        <v>113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20" ht="15.75">
      <c r="A76" s="15" t="s">
        <v>112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22"/>
      <c r="N76" s="4"/>
      <c r="O76" s="4"/>
      <c r="P76" s="4"/>
      <c r="Q76" s="4"/>
      <c r="R76" s="4"/>
      <c r="S76" s="4"/>
      <c r="T76" s="4"/>
    </row>
    <row r="77" spans="1:20" ht="15.75">
      <c r="A77" s="15"/>
      <c r="B77" s="4"/>
      <c r="C77" s="4"/>
      <c r="D77" s="4"/>
      <c r="E77" s="4"/>
      <c r="F77" s="4"/>
      <c r="G77" s="4"/>
      <c r="H77" s="4"/>
      <c r="I77" s="4"/>
      <c r="J77" s="4"/>
      <c r="K77" s="4"/>
      <c r="L77" s="22"/>
      <c r="M77" s="4"/>
      <c r="N77" s="4"/>
      <c r="O77" s="4"/>
      <c r="P77" s="4"/>
      <c r="Q77" s="4"/>
      <c r="R77" s="4"/>
      <c r="S77" s="4"/>
      <c r="T77" s="4"/>
    </row>
    <row r="78" spans="1:20" ht="15.75">
      <c r="A78" s="4" t="s">
        <v>140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22"/>
      <c r="M78" s="4"/>
      <c r="N78" s="4"/>
      <c r="O78" s="4"/>
      <c r="P78" s="4"/>
      <c r="Q78" s="4"/>
      <c r="R78" s="4"/>
      <c r="S78" s="4"/>
      <c r="T78" s="4"/>
    </row>
    <row r="79" spans="1:20" ht="15.75">
      <c r="A79" s="4" t="s">
        <v>139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22"/>
      <c r="M79" s="4"/>
      <c r="N79" s="4"/>
      <c r="O79" s="4"/>
      <c r="P79" s="4"/>
      <c r="Q79" s="4"/>
      <c r="R79" s="4"/>
      <c r="S79" s="4"/>
      <c r="T79" s="4"/>
    </row>
    <row r="80" spans="1:20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22"/>
      <c r="M80" s="4"/>
      <c r="N80" s="4"/>
      <c r="O80" s="4"/>
      <c r="P80" s="4"/>
      <c r="Q80" s="4"/>
      <c r="R80" s="4"/>
      <c r="S80" s="4"/>
      <c r="T80" s="4"/>
    </row>
    <row r="81" spans="1:20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22"/>
      <c r="M81" s="4"/>
      <c r="N81" s="4"/>
      <c r="O81" s="4"/>
      <c r="P81" s="4"/>
      <c r="Q81" s="4"/>
      <c r="R81" s="4"/>
      <c r="S81" s="4"/>
      <c r="T81" s="4"/>
    </row>
    <row r="82" spans="1:20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22"/>
      <c r="M82" s="4"/>
      <c r="N82" s="4"/>
      <c r="O82" s="4"/>
      <c r="P82" s="4"/>
      <c r="Q82" s="4"/>
      <c r="R82" s="4"/>
      <c r="S82" s="4"/>
      <c r="T8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9.28125" style="4" customWidth="1"/>
    <col min="2" max="7" width="9.140625" style="4" customWidth="1"/>
    <col min="8" max="8" width="11.28125" style="4" bestFit="1" customWidth="1"/>
    <col min="9" max="9" width="1.7109375" style="4" customWidth="1"/>
    <col min="10" max="10" width="9.140625" style="4" customWidth="1"/>
    <col min="11" max="11" width="1.7109375" style="4" customWidth="1"/>
    <col min="12" max="12" width="12.00390625" style="4" bestFit="1" customWidth="1"/>
    <col min="13" max="13" width="1.7109375" style="4" customWidth="1"/>
    <col min="14" max="14" width="12.00390625" style="4" customWidth="1"/>
    <col min="15" max="15" width="1.7109375" style="4" customWidth="1"/>
    <col min="16" max="16" width="12.7109375" style="4" bestFit="1" customWidth="1"/>
    <col min="17" max="17" width="1.7109375" style="4" customWidth="1"/>
    <col min="18" max="18" width="12.7109375" style="4" customWidth="1"/>
    <col min="19" max="19" width="1.7109375" style="4" customWidth="1"/>
    <col min="20" max="20" width="12.140625" style="4" customWidth="1"/>
    <col min="21" max="16384" width="9.140625" style="4" customWidth="1"/>
  </cols>
  <sheetData>
    <row r="1" spans="1:6" s="91" customFormat="1" ht="15.75">
      <c r="A1" s="90" t="s">
        <v>43</v>
      </c>
      <c r="F1" s="92"/>
    </row>
    <row r="2" spans="1:6" s="91" customFormat="1" ht="15.75">
      <c r="A2" s="90"/>
      <c r="F2" s="92"/>
    </row>
    <row r="3" spans="1:6" s="93" customFormat="1" ht="15.75">
      <c r="A3" s="93" t="s">
        <v>0</v>
      </c>
      <c r="E3" s="91"/>
      <c r="F3" s="94"/>
    </row>
    <row r="4" spans="1:7" s="91" customFormat="1" ht="15.75">
      <c r="A4" s="91" t="s">
        <v>1</v>
      </c>
      <c r="G4" s="92"/>
    </row>
    <row r="5" s="91" customFormat="1" ht="15.75"/>
    <row r="6" spans="1:2" s="91" customFormat="1" ht="15.75">
      <c r="A6" s="93" t="s">
        <v>64</v>
      </c>
      <c r="B6" s="93"/>
    </row>
    <row r="7" spans="1:2" s="91" customFormat="1" ht="15.75">
      <c r="A7" s="93" t="s">
        <v>104</v>
      </c>
      <c r="B7" s="93"/>
    </row>
    <row r="8" spans="1:2" s="91" customFormat="1" ht="15.75">
      <c r="A8" s="93"/>
      <c r="B8" s="93"/>
    </row>
    <row r="9" spans="8:20" s="93" customFormat="1" ht="15.75" customHeight="1">
      <c r="H9" s="143" t="s">
        <v>118</v>
      </c>
      <c r="I9" s="143"/>
      <c r="J9" s="143"/>
      <c r="K9" s="143"/>
      <c r="L9" s="143"/>
      <c r="M9" s="143"/>
      <c r="N9" s="143"/>
      <c r="O9" s="143"/>
      <c r="P9" s="143"/>
      <c r="Q9" s="133"/>
      <c r="R9" s="133" t="s">
        <v>119</v>
      </c>
      <c r="S9" s="95"/>
      <c r="T9" s="95"/>
    </row>
    <row r="10" spans="8:21" s="93" customFormat="1" ht="15.75" customHeight="1">
      <c r="H10" s="95"/>
      <c r="I10" s="95"/>
      <c r="J10" s="95"/>
      <c r="K10" s="95"/>
      <c r="L10" s="99"/>
      <c r="M10" s="95"/>
      <c r="N10" s="99"/>
      <c r="O10" s="95"/>
      <c r="P10" s="95"/>
      <c r="Q10" s="95"/>
      <c r="R10" s="95"/>
      <c r="S10" s="95"/>
      <c r="T10" s="95"/>
      <c r="U10" s="95"/>
    </row>
    <row r="11" spans="8:22" s="96" customFormat="1" ht="15.75" customHeight="1">
      <c r="H11" s="97" t="s">
        <v>50</v>
      </c>
      <c r="J11" s="97" t="s">
        <v>53</v>
      </c>
      <c r="K11" s="97"/>
      <c r="L11" s="99" t="s">
        <v>88</v>
      </c>
      <c r="M11" s="99"/>
      <c r="N11" s="100" t="s">
        <v>87</v>
      </c>
      <c r="O11" s="98"/>
      <c r="P11" s="100" t="s">
        <v>39</v>
      </c>
      <c r="Q11" s="100"/>
      <c r="R11" s="99" t="s">
        <v>51</v>
      </c>
      <c r="T11" s="97" t="s">
        <v>41</v>
      </c>
      <c r="V11" s="100"/>
    </row>
    <row r="12" spans="8:22" s="96" customFormat="1" ht="15.75" customHeight="1">
      <c r="H12" s="97" t="s">
        <v>38</v>
      </c>
      <c r="J12" s="97" t="s">
        <v>54</v>
      </c>
      <c r="K12" s="97"/>
      <c r="L12" s="100" t="s">
        <v>81</v>
      </c>
      <c r="M12" s="100"/>
      <c r="N12" s="97" t="s">
        <v>81</v>
      </c>
      <c r="O12" s="101"/>
      <c r="P12" s="102" t="s">
        <v>40</v>
      </c>
      <c r="Q12" s="102"/>
      <c r="R12" s="100" t="s">
        <v>120</v>
      </c>
      <c r="T12" s="97" t="s">
        <v>21</v>
      </c>
      <c r="V12" s="100"/>
    </row>
    <row r="13" spans="8:22" s="96" customFormat="1" ht="15.75" customHeight="1">
      <c r="H13" s="97" t="s">
        <v>3</v>
      </c>
      <c r="J13" s="97" t="s">
        <v>3</v>
      </c>
      <c r="K13" s="97"/>
      <c r="L13" s="97" t="s">
        <v>3</v>
      </c>
      <c r="M13" s="97"/>
      <c r="N13" s="97" t="s">
        <v>3</v>
      </c>
      <c r="O13" s="101"/>
      <c r="P13" s="97" t="s">
        <v>3</v>
      </c>
      <c r="Q13" s="97"/>
      <c r="R13" s="97" t="s">
        <v>3</v>
      </c>
      <c r="S13" s="101"/>
      <c r="T13" s="97" t="s">
        <v>3</v>
      </c>
      <c r="V13" s="100"/>
    </row>
    <row r="14" spans="1:22" s="91" customFormat="1" ht="15.75" customHeight="1">
      <c r="A14" s="103"/>
      <c r="C14" s="104"/>
      <c r="D14" s="105"/>
      <c r="E14" s="105"/>
      <c r="F14" s="105"/>
      <c r="G14" s="105"/>
      <c r="H14" s="105"/>
      <c r="I14" s="105"/>
      <c r="J14" s="105"/>
      <c r="K14" s="105"/>
      <c r="R14" s="105"/>
      <c r="V14" s="105"/>
    </row>
    <row r="15" spans="1:20" s="91" customFormat="1" ht="15.75" customHeight="1">
      <c r="A15" s="103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113"/>
      <c r="M15" s="113"/>
      <c r="N15" s="113"/>
      <c r="O15" s="4"/>
      <c r="P15" s="4"/>
      <c r="Q15" s="4"/>
      <c r="R15" s="4"/>
      <c r="S15" s="4"/>
      <c r="T15" s="4"/>
    </row>
    <row r="16" spans="1:20" s="91" customFormat="1" ht="15.75" customHeight="1">
      <c r="A16" s="103" t="s">
        <v>59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113"/>
      <c r="M16" s="113"/>
      <c r="N16" s="113"/>
      <c r="O16" s="4"/>
      <c r="P16" s="4"/>
      <c r="Q16" s="4"/>
      <c r="R16" s="4"/>
      <c r="S16" s="4"/>
      <c r="T16" s="4"/>
    </row>
    <row r="17" spans="1:20" s="91" customFormat="1" ht="15.75" customHeight="1">
      <c r="A17" s="103"/>
      <c r="B17" s="4"/>
      <c r="C17" s="4"/>
      <c r="D17" s="4"/>
      <c r="E17" s="4"/>
      <c r="F17" s="4"/>
      <c r="G17" s="4"/>
      <c r="H17" s="4"/>
      <c r="I17" s="4"/>
      <c r="J17" s="4"/>
      <c r="K17" s="4"/>
      <c r="L17" s="113"/>
      <c r="M17" s="113"/>
      <c r="N17" s="113"/>
      <c r="O17" s="4"/>
      <c r="P17" s="4"/>
      <c r="Q17" s="4"/>
      <c r="R17" s="4"/>
      <c r="S17" s="4"/>
      <c r="T17" s="4"/>
    </row>
    <row r="18" spans="1:20" s="91" customFormat="1" ht="15.75" customHeight="1">
      <c r="A18" s="22" t="s">
        <v>102</v>
      </c>
      <c r="B18" s="4"/>
      <c r="C18" s="4"/>
      <c r="D18" s="4"/>
      <c r="E18" s="22"/>
      <c r="F18" s="4"/>
      <c r="G18" s="4"/>
      <c r="H18" s="52">
        <v>14939</v>
      </c>
      <c r="I18" s="52"/>
      <c r="J18" s="52">
        <v>3520</v>
      </c>
      <c r="K18" s="52"/>
      <c r="L18" s="120">
        <v>5</v>
      </c>
      <c r="M18" s="120"/>
      <c r="N18" s="120">
        <v>3179</v>
      </c>
      <c r="O18" s="26"/>
      <c r="P18" s="26">
        <v>-8397</v>
      </c>
      <c r="Q18" s="26"/>
      <c r="R18" s="112">
        <v>15219</v>
      </c>
      <c r="S18" s="26"/>
      <c r="T18" s="75">
        <f>+H18+J18+L18+N18+P18+R18</f>
        <v>28465</v>
      </c>
    </row>
    <row r="19" spans="1:20" s="91" customFormat="1" ht="15.75" customHeight="1">
      <c r="A19" s="113"/>
      <c r="B19" s="113"/>
      <c r="C19" s="113"/>
      <c r="D19" s="113"/>
      <c r="E19" s="125"/>
      <c r="F19" s="113"/>
      <c r="G19" s="113"/>
      <c r="H19" s="122"/>
      <c r="I19" s="122"/>
      <c r="J19" s="122"/>
      <c r="K19" s="122"/>
      <c r="L19" s="121"/>
      <c r="M19" s="121"/>
      <c r="N19" s="121"/>
      <c r="O19" s="121"/>
      <c r="P19" s="121"/>
      <c r="Q19" s="121"/>
      <c r="R19" s="126"/>
      <c r="S19" s="121"/>
      <c r="T19" s="120"/>
    </row>
    <row r="20" spans="1:20" s="91" customFormat="1" ht="15.75" customHeight="1">
      <c r="A20" s="113" t="s">
        <v>105</v>
      </c>
      <c r="B20" s="113"/>
      <c r="C20" s="113"/>
      <c r="D20" s="113"/>
      <c r="E20" s="125"/>
      <c r="F20" s="113"/>
      <c r="G20" s="113"/>
      <c r="H20" s="120">
        <v>0</v>
      </c>
      <c r="I20" s="120"/>
      <c r="J20" s="120">
        <v>0</v>
      </c>
      <c r="K20" s="120"/>
      <c r="L20" s="120">
        <v>-1</v>
      </c>
      <c r="M20" s="120"/>
      <c r="N20" s="120">
        <v>0</v>
      </c>
      <c r="O20" s="120"/>
      <c r="P20" s="120">
        <v>0</v>
      </c>
      <c r="Q20" s="120"/>
      <c r="R20" s="120">
        <v>624</v>
      </c>
      <c r="S20" s="120"/>
      <c r="T20" s="75">
        <f>+H20+J20+L20+N20+P20+R20</f>
        <v>623</v>
      </c>
    </row>
    <row r="21" spans="1:20" ht="15.75">
      <c r="A21" s="113"/>
      <c r="B21" s="113"/>
      <c r="C21" s="113"/>
      <c r="D21" s="113"/>
      <c r="E21" s="125"/>
      <c r="F21" s="113"/>
      <c r="G21" s="113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20"/>
    </row>
    <row r="22" spans="1:22" ht="15.75">
      <c r="A22" s="113"/>
      <c r="B22" s="113"/>
      <c r="C22" s="113"/>
      <c r="D22" s="113"/>
      <c r="E22" s="125"/>
      <c r="F22" s="113"/>
      <c r="G22" s="11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7"/>
      <c r="S22" s="123"/>
      <c r="T22" s="127"/>
      <c r="V22" s="10"/>
    </row>
    <row r="23" spans="1:22" ht="16.5" thickBot="1">
      <c r="A23" s="125" t="s">
        <v>103</v>
      </c>
      <c r="B23" s="113"/>
      <c r="C23" s="113"/>
      <c r="D23" s="113"/>
      <c r="E23" s="125"/>
      <c r="F23" s="113"/>
      <c r="G23" s="113"/>
      <c r="H23" s="124">
        <f>SUM(H18:H22)</f>
        <v>14939</v>
      </c>
      <c r="I23" s="124"/>
      <c r="J23" s="124">
        <f>SUM(J18:J22)</f>
        <v>3520</v>
      </c>
      <c r="K23" s="124"/>
      <c r="L23" s="124">
        <f>SUM(L18:L22)</f>
        <v>4</v>
      </c>
      <c r="M23" s="124"/>
      <c r="N23" s="124">
        <f>SUM(N18:N22)</f>
        <v>3179</v>
      </c>
      <c r="O23" s="124"/>
      <c r="P23" s="124">
        <f>SUM(P18:P22)</f>
        <v>-8397</v>
      </c>
      <c r="Q23" s="124"/>
      <c r="R23" s="124">
        <f>SUM(R18:R22)</f>
        <v>15843</v>
      </c>
      <c r="S23" s="124"/>
      <c r="T23" s="124">
        <f>SUM(T18:T22)</f>
        <v>29088</v>
      </c>
      <c r="V23" s="10"/>
    </row>
    <row r="24" spans="1:22" ht="15.75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V24" s="10"/>
    </row>
    <row r="25" spans="1:22" ht="15.7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V25" s="10"/>
    </row>
    <row r="26" spans="1:22" ht="15.75">
      <c r="A26" s="103" t="s">
        <v>99</v>
      </c>
      <c r="B26" s="91"/>
      <c r="C26" s="104"/>
      <c r="D26" s="105"/>
      <c r="E26" s="105"/>
      <c r="F26" s="105"/>
      <c r="G26" s="105"/>
      <c r="H26" s="105"/>
      <c r="I26" s="105"/>
      <c r="J26" s="105"/>
      <c r="K26" s="105"/>
      <c r="L26" s="91"/>
      <c r="M26" s="91"/>
      <c r="N26" s="91"/>
      <c r="O26" s="91"/>
      <c r="P26" s="91"/>
      <c r="Q26" s="91"/>
      <c r="R26" s="105"/>
      <c r="S26" s="91"/>
      <c r="T26" s="91"/>
      <c r="V26" s="10"/>
    </row>
    <row r="27" spans="1:22" ht="15.75">
      <c r="A27" s="103" t="s">
        <v>59</v>
      </c>
      <c r="B27" s="91"/>
      <c r="C27" s="104"/>
      <c r="D27" s="105"/>
      <c r="E27" s="105"/>
      <c r="F27" s="105"/>
      <c r="G27" s="105"/>
      <c r="H27" s="105"/>
      <c r="I27" s="105"/>
      <c r="J27" s="105"/>
      <c r="K27" s="105"/>
      <c r="L27" s="91"/>
      <c r="M27" s="91"/>
      <c r="N27" s="91"/>
      <c r="O27" s="91"/>
      <c r="P27" s="91"/>
      <c r="Q27" s="91"/>
      <c r="R27" s="105"/>
      <c r="S27" s="91"/>
      <c r="T27" s="91"/>
      <c r="V27" s="112"/>
    </row>
    <row r="28" spans="1:22" ht="15.75">
      <c r="A28" s="103"/>
      <c r="B28" s="91"/>
      <c r="C28" s="104"/>
      <c r="D28" s="105"/>
      <c r="E28" s="105"/>
      <c r="F28" s="105"/>
      <c r="G28" s="105"/>
      <c r="H28" s="105"/>
      <c r="I28" s="105"/>
      <c r="J28" s="105"/>
      <c r="K28" s="105"/>
      <c r="L28" s="91"/>
      <c r="M28" s="91"/>
      <c r="N28" s="91"/>
      <c r="O28" s="91"/>
      <c r="P28" s="91"/>
      <c r="Q28" s="91"/>
      <c r="R28" s="105"/>
      <c r="S28" s="91"/>
      <c r="T28" s="91"/>
      <c r="V28" s="112"/>
    </row>
    <row r="29" spans="1:22" ht="15.75">
      <c r="A29" s="93" t="s">
        <v>123</v>
      </c>
      <c r="B29" s="91"/>
      <c r="C29" s="104"/>
      <c r="D29" s="105"/>
      <c r="E29" s="105"/>
      <c r="F29" s="105"/>
      <c r="G29" s="105"/>
      <c r="H29" s="128">
        <v>14939</v>
      </c>
      <c r="I29" s="128"/>
      <c r="J29" s="128">
        <v>3520</v>
      </c>
      <c r="K29" s="128"/>
      <c r="L29" s="129">
        <v>0</v>
      </c>
      <c r="M29" s="129"/>
      <c r="N29" s="129">
        <v>0</v>
      </c>
      <c r="O29" s="129"/>
      <c r="P29" s="129">
        <v>-8397</v>
      </c>
      <c r="Q29" s="129"/>
      <c r="R29" s="128">
        <v>13966</v>
      </c>
      <c r="S29" s="129"/>
      <c r="T29" s="138">
        <f>+H29+J29+L29+N29+P29+R29</f>
        <v>24028</v>
      </c>
      <c r="V29" s="112"/>
    </row>
    <row r="30" spans="1:22" ht="15.75">
      <c r="A30" s="91"/>
      <c r="B30" s="91"/>
      <c r="C30" s="104"/>
      <c r="D30" s="105"/>
      <c r="E30" s="105"/>
      <c r="F30" s="105"/>
      <c r="G30" s="105"/>
      <c r="H30" s="128"/>
      <c r="I30" s="128"/>
      <c r="J30" s="128"/>
      <c r="K30" s="128"/>
      <c r="L30" s="129"/>
      <c r="M30" s="129"/>
      <c r="N30" s="129"/>
      <c r="O30" s="129"/>
      <c r="P30" s="129"/>
      <c r="Q30" s="129"/>
      <c r="R30" s="128"/>
      <c r="S30" s="129"/>
      <c r="T30" s="138"/>
      <c r="V30" s="112"/>
    </row>
    <row r="31" spans="1:22" ht="15.75">
      <c r="A31" s="91" t="s">
        <v>121</v>
      </c>
      <c r="B31" s="91"/>
      <c r="C31" s="104"/>
      <c r="D31" s="105"/>
      <c r="E31" s="105"/>
      <c r="F31" s="105"/>
      <c r="G31" s="105"/>
      <c r="H31" s="130">
        <v>0</v>
      </c>
      <c r="I31" s="130"/>
      <c r="J31" s="130">
        <v>0</v>
      </c>
      <c r="K31" s="130"/>
      <c r="L31" s="130">
        <v>-2</v>
      </c>
      <c r="M31" s="130"/>
      <c r="N31" s="130">
        <v>0</v>
      </c>
      <c r="O31" s="130"/>
      <c r="P31" s="130">
        <v>0</v>
      </c>
      <c r="Q31" s="130"/>
      <c r="R31" s="130">
        <v>0</v>
      </c>
      <c r="S31" s="130"/>
      <c r="T31" s="139">
        <f>+H31+J31+L31+N31+P31+R31</f>
        <v>-2</v>
      </c>
      <c r="V31" s="112"/>
    </row>
    <row r="32" spans="1:22" ht="15.75">
      <c r="A32" s="91"/>
      <c r="B32" s="91"/>
      <c r="C32" s="104"/>
      <c r="D32" s="105"/>
      <c r="E32" s="105"/>
      <c r="F32" s="105"/>
      <c r="G32" s="105"/>
      <c r="H32" s="128"/>
      <c r="I32" s="128"/>
      <c r="J32" s="128"/>
      <c r="K32" s="128"/>
      <c r="L32" s="129"/>
      <c r="M32" s="129"/>
      <c r="N32" s="129"/>
      <c r="O32" s="129"/>
      <c r="P32" s="129"/>
      <c r="Q32" s="129"/>
      <c r="R32" s="128"/>
      <c r="S32" s="129"/>
      <c r="T32" s="138"/>
      <c r="V32" s="112"/>
    </row>
    <row r="33" spans="1:22" ht="15.75">
      <c r="A33" s="93" t="s">
        <v>122</v>
      </c>
      <c r="B33" s="91"/>
      <c r="C33" s="104"/>
      <c r="D33" s="105"/>
      <c r="E33" s="105"/>
      <c r="F33" s="105"/>
      <c r="G33" s="105"/>
      <c r="H33" s="128">
        <f>+H29+H31</f>
        <v>14939</v>
      </c>
      <c r="I33" s="128"/>
      <c r="J33" s="128">
        <f>+J29+J31</f>
        <v>3520</v>
      </c>
      <c r="K33" s="128"/>
      <c r="L33" s="128">
        <f>+L29+L31</f>
        <v>-2</v>
      </c>
      <c r="M33" s="129"/>
      <c r="N33" s="128">
        <f>+N29+N31</f>
        <v>0</v>
      </c>
      <c r="O33" s="129"/>
      <c r="P33" s="128">
        <f>+P29+P31</f>
        <v>-8397</v>
      </c>
      <c r="Q33" s="129"/>
      <c r="R33" s="128">
        <f>+R29+R31</f>
        <v>13966</v>
      </c>
      <c r="S33" s="129"/>
      <c r="T33" s="128">
        <f>+T29+T31</f>
        <v>24026</v>
      </c>
      <c r="V33" s="112"/>
    </row>
    <row r="34" spans="1:22" ht="15.75">
      <c r="A34" s="103"/>
      <c r="B34" s="91"/>
      <c r="C34" s="104"/>
      <c r="D34" s="105"/>
      <c r="E34" s="105"/>
      <c r="F34" s="105"/>
      <c r="G34" s="105"/>
      <c r="H34" s="128"/>
      <c r="I34" s="128"/>
      <c r="J34" s="128"/>
      <c r="K34" s="128"/>
      <c r="L34" s="129"/>
      <c r="M34" s="129"/>
      <c r="N34" s="129"/>
      <c r="O34" s="129"/>
      <c r="P34" s="129"/>
      <c r="Q34" s="129"/>
      <c r="R34" s="128"/>
      <c r="S34" s="129"/>
      <c r="T34" s="129"/>
      <c r="V34" s="112"/>
    </row>
    <row r="35" spans="1:22" ht="15.75">
      <c r="A35" s="91" t="s">
        <v>105</v>
      </c>
      <c r="B35" s="91"/>
      <c r="C35" s="104"/>
      <c r="D35" s="105"/>
      <c r="E35" s="105"/>
      <c r="F35" s="105"/>
      <c r="G35" s="105"/>
      <c r="H35" s="128">
        <v>0</v>
      </c>
      <c r="I35" s="128"/>
      <c r="J35" s="128">
        <v>0</v>
      </c>
      <c r="K35" s="128"/>
      <c r="L35" s="129">
        <v>0</v>
      </c>
      <c r="M35" s="129"/>
      <c r="N35" s="129">
        <v>0</v>
      </c>
      <c r="O35" s="129"/>
      <c r="P35" s="129">
        <v>0</v>
      </c>
      <c r="Q35" s="129"/>
      <c r="R35" s="128">
        <v>215</v>
      </c>
      <c r="S35" s="129"/>
      <c r="T35" s="138">
        <f>+H35+J35+L35+N35+P35+R35</f>
        <v>215</v>
      </c>
      <c r="V35" s="75"/>
    </row>
    <row r="36" spans="1:22" ht="15.75">
      <c r="A36" s="91"/>
      <c r="B36" s="91"/>
      <c r="C36" s="104"/>
      <c r="D36" s="105"/>
      <c r="E36" s="105"/>
      <c r="F36" s="105"/>
      <c r="G36" s="105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V36" s="75"/>
    </row>
    <row r="37" spans="1:22" ht="15.75">
      <c r="A37" s="91"/>
      <c r="B37" s="91"/>
      <c r="C37" s="104"/>
      <c r="D37" s="105"/>
      <c r="E37" s="105"/>
      <c r="F37" s="105"/>
      <c r="G37" s="105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V37" s="75"/>
    </row>
    <row r="38" spans="1:22" ht="16.5" thickBot="1">
      <c r="A38" s="93" t="s">
        <v>100</v>
      </c>
      <c r="B38" s="113"/>
      <c r="C38" s="113"/>
      <c r="D38" s="113"/>
      <c r="E38" s="113"/>
      <c r="F38" s="113"/>
      <c r="G38" s="113"/>
      <c r="H38" s="131">
        <f>+H33+H35</f>
        <v>14939</v>
      </c>
      <c r="I38" s="131"/>
      <c r="J38" s="131">
        <f>+J33+J35</f>
        <v>3520</v>
      </c>
      <c r="K38" s="131"/>
      <c r="L38" s="131">
        <f>+L33+L35</f>
        <v>-2</v>
      </c>
      <c r="M38" s="131"/>
      <c r="N38" s="131">
        <f>+N33+N35</f>
        <v>0</v>
      </c>
      <c r="O38" s="131"/>
      <c r="P38" s="131">
        <f>+P33+P35</f>
        <v>-8397</v>
      </c>
      <c r="Q38" s="131"/>
      <c r="R38" s="131">
        <f>+R33+R35</f>
        <v>14181</v>
      </c>
      <c r="S38" s="131"/>
      <c r="T38" s="131">
        <f>+T33+T35</f>
        <v>24241</v>
      </c>
      <c r="V38" s="26"/>
    </row>
    <row r="39" spans="1:22" ht="15.75">
      <c r="A39" s="113"/>
      <c r="B39" s="113"/>
      <c r="C39" s="113"/>
      <c r="D39" s="113"/>
      <c r="E39" s="113"/>
      <c r="F39" s="113"/>
      <c r="G39" s="113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V39" s="10"/>
    </row>
    <row r="40" spans="8:20" ht="15.75"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5.75">
      <c r="A41" s="14" t="s">
        <v>138</v>
      </c>
      <c r="B41" s="14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8:20" ht="15.75"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2" ht="15.75">
      <c r="A43" s="15" t="s">
        <v>130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ht="15.75">
      <c r="A44" s="15" t="s">
        <v>131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6" spans="1:22" ht="15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 ht="15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1:22" ht="15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</sheetData>
  <sheetProtection/>
  <mergeCells count="1">
    <mergeCell ref="H9:P9"/>
  </mergeCells>
  <printOptions/>
  <pageMargins left="0.5905511811023623" right="0.4330708661417323" top="0.7480314960629921" bottom="0.7480314960629921" header="0.31496062992125984" footer="0.31496062992125984"/>
  <pageSetup fitToHeight="1" fitToWidth="1"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SheetLayoutView="75" zoomScalePageLayoutView="0" workbookViewId="0" topLeftCell="A1">
      <selection activeCell="A5" sqref="A5"/>
    </sheetView>
  </sheetViews>
  <sheetFormatPr defaultColWidth="9.140625" defaultRowHeight="15"/>
  <cols>
    <col min="1" max="9" width="9.140625" style="5" customWidth="1"/>
    <col min="10" max="10" width="18.7109375" style="27" customWidth="1"/>
    <col min="11" max="11" width="1.7109375" style="5" customWidth="1"/>
    <col min="12" max="12" width="20.00390625" style="5" customWidth="1"/>
    <col min="13" max="14" width="9.140625" style="5" customWidth="1"/>
    <col min="15" max="15" width="27.28125" style="5" customWidth="1"/>
    <col min="16" max="16" width="0.13671875" style="5" customWidth="1"/>
    <col min="17" max="17" width="9.140625" style="5" hidden="1" customWidth="1"/>
    <col min="18" max="16384" width="9.140625" style="5" customWidth="1"/>
  </cols>
  <sheetData>
    <row r="1" spans="1:10" s="19" customFormat="1" ht="15">
      <c r="A1" s="31" t="s">
        <v>43</v>
      </c>
      <c r="F1" s="30"/>
      <c r="G1" s="30"/>
      <c r="H1" s="30"/>
      <c r="J1" s="28"/>
    </row>
    <row r="2" spans="1:10" s="19" customFormat="1" ht="15">
      <c r="A2" s="31"/>
      <c r="F2" s="30"/>
      <c r="G2" s="30"/>
      <c r="H2" s="30"/>
      <c r="J2" s="28"/>
    </row>
    <row r="3" spans="1:8" s="28" customFormat="1" ht="15">
      <c r="A3" s="28" t="s">
        <v>0</v>
      </c>
      <c r="E3" s="19"/>
      <c r="F3" s="29"/>
      <c r="G3" s="29"/>
      <c r="H3" s="29"/>
    </row>
    <row r="4" spans="1:10" s="19" customFormat="1" ht="15">
      <c r="A4" s="19" t="s">
        <v>1</v>
      </c>
      <c r="E4" s="28"/>
      <c r="I4" s="21"/>
      <c r="J4" s="28"/>
    </row>
    <row r="5" spans="5:10" s="19" customFormat="1" ht="15">
      <c r="E5" s="28"/>
      <c r="I5" s="21"/>
      <c r="J5" s="28"/>
    </row>
    <row r="6" spans="1:10" s="19" customFormat="1" ht="15">
      <c r="A6" s="28" t="s">
        <v>109</v>
      </c>
      <c r="E6" s="28"/>
      <c r="I6" s="21"/>
      <c r="J6" s="28"/>
    </row>
    <row r="7" spans="1:10" s="19" customFormat="1" ht="15">
      <c r="A7" s="28" t="s">
        <v>104</v>
      </c>
      <c r="E7" s="28"/>
      <c r="I7" s="21"/>
      <c r="J7" s="28"/>
    </row>
    <row r="8" spans="5:10" s="19" customFormat="1" ht="15">
      <c r="E8" s="28"/>
      <c r="I8" s="21"/>
      <c r="J8" s="28"/>
    </row>
    <row r="9" spans="10:12" s="21" customFormat="1" ht="15">
      <c r="J9" s="39" t="s">
        <v>48</v>
      </c>
      <c r="L9" s="39" t="s">
        <v>57</v>
      </c>
    </row>
    <row r="10" spans="10:12" s="21" customFormat="1" ht="15">
      <c r="J10" s="39" t="s">
        <v>47</v>
      </c>
      <c r="L10" s="39" t="s">
        <v>47</v>
      </c>
    </row>
    <row r="11" spans="10:12" s="21" customFormat="1" ht="15">
      <c r="J11" s="39" t="s">
        <v>97</v>
      </c>
      <c r="L11" s="39" t="s">
        <v>98</v>
      </c>
    </row>
    <row r="12" spans="10:12" s="21" customFormat="1" ht="15">
      <c r="J12" s="39" t="s">
        <v>59</v>
      </c>
      <c r="L12" s="39" t="s">
        <v>59</v>
      </c>
    </row>
    <row r="13" spans="10:12" s="21" customFormat="1" ht="15">
      <c r="J13" s="40" t="s">
        <v>3</v>
      </c>
      <c r="L13" s="40" t="s">
        <v>3</v>
      </c>
    </row>
    <row r="14" spans="5:10" s="19" customFormat="1" ht="15">
      <c r="E14" s="28"/>
      <c r="I14" s="21"/>
      <c r="J14" s="28"/>
    </row>
    <row r="15" spans="1:15" ht="15.75">
      <c r="A15" s="22" t="s">
        <v>125</v>
      </c>
      <c r="B15" s="4"/>
      <c r="C15" s="4"/>
      <c r="D15" s="4"/>
      <c r="E15" s="4"/>
      <c r="F15" s="4"/>
      <c r="G15" s="4"/>
      <c r="H15" s="4"/>
      <c r="I15" s="4"/>
      <c r="J15" s="22"/>
      <c r="K15" s="4"/>
      <c r="L15" s="4"/>
      <c r="M15" s="4"/>
      <c r="N15" s="4"/>
      <c r="O15" s="4"/>
    </row>
    <row r="16" spans="1:15" ht="15.75">
      <c r="A16" s="4" t="s">
        <v>7</v>
      </c>
      <c r="B16" s="4"/>
      <c r="C16" s="4"/>
      <c r="D16" s="4"/>
      <c r="E16" s="4"/>
      <c r="F16" s="4"/>
      <c r="G16" s="4"/>
      <c r="H16" s="4"/>
      <c r="I16" s="4"/>
      <c r="J16" s="69">
        <v>792</v>
      </c>
      <c r="K16" s="70"/>
      <c r="L16" s="42">
        <v>215</v>
      </c>
      <c r="M16" s="4"/>
      <c r="N16" s="4"/>
      <c r="O16" s="4"/>
    </row>
    <row r="17" spans="1:15" ht="15.75">
      <c r="A17" s="4"/>
      <c r="B17" s="4"/>
      <c r="C17" s="4"/>
      <c r="D17" s="4"/>
      <c r="E17" s="4"/>
      <c r="F17" s="4"/>
      <c r="G17" s="4"/>
      <c r="H17" s="4"/>
      <c r="I17" s="4"/>
      <c r="J17" s="69"/>
      <c r="K17" s="70"/>
      <c r="L17" s="42"/>
      <c r="M17" s="4"/>
      <c r="N17" s="4"/>
      <c r="O17" s="4"/>
    </row>
    <row r="18" spans="1:15" ht="15.75">
      <c r="A18" s="22" t="s">
        <v>129</v>
      </c>
      <c r="B18" s="4"/>
      <c r="C18" s="4"/>
      <c r="D18" s="4"/>
      <c r="E18" s="4"/>
      <c r="F18" s="4"/>
      <c r="G18" s="4"/>
      <c r="H18" s="4"/>
      <c r="I18" s="4"/>
      <c r="J18" s="69"/>
      <c r="K18" s="70"/>
      <c r="L18" s="42"/>
      <c r="M18" s="4"/>
      <c r="N18" s="4"/>
      <c r="O18" s="4"/>
    </row>
    <row r="19" spans="1:15" ht="15.75">
      <c r="A19" s="4" t="s">
        <v>124</v>
      </c>
      <c r="B19" s="4"/>
      <c r="C19" s="4"/>
      <c r="D19" s="4"/>
      <c r="E19" s="4"/>
      <c r="F19" s="4"/>
      <c r="G19" s="4"/>
      <c r="H19" s="4"/>
      <c r="I19" s="4"/>
      <c r="J19" s="69">
        <v>122</v>
      </c>
      <c r="K19" s="70"/>
      <c r="L19" s="42">
        <v>114</v>
      </c>
      <c r="M19" s="4"/>
      <c r="N19" s="4"/>
      <c r="O19" s="4"/>
    </row>
    <row r="20" spans="1:15" ht="15.75">
      <c r="A20" s="4" t="s">
        <v>58</v>
      </c>
      <c r="B20" s="4"/>
      <c r="C20" s="4"/>
      <c r="D20" s="4"/>
      <c r="E20" s="4"/>
      <c r="F20" s="4"/>
      <c r="G20" s="4"/>
      <c r="H20" s="4"/>
      <c r="I20" s="4"/>
      <c r="J20" s="71">
        <v>280</v>
      </c>
      <c r="K20" s="70"/>
      <c r="L20" s="44">
        <v>125</v>
      </c>
      <c r="M20" s="4"/>
      <c r="N20" s="4"/>
      <c r="O20" s="4"/>
    </row>
    <row r="21" spans="1:15" ht="15.75">
      <c r="A21" s="4" t="s">
        <v>49</v>
      </c>
      <c r="B21" s="4"/>
      <c r="C21" s="4"/>
      <c r="D21" s="4"/>
      <c r="E21" s="4"/>
      <c r="F21" s="4"/>
      <c r="G21" s="4"/>
      <c r="H21" s="4"/>
      <c r="I21" s="4"/>
      <c r="J21" s="69">
        <f>SUM(J16:J20)</f>
        <v>1194</v>
      </c>
      <c r="K21" s="70"/>
      <c r="L21" s="42">
        <f>SUM(L16:L20)</f>
        <v>454</v>
      </c>
      <c r="M21" s="4"/>
      <c r="N21" s="4"/>
      <c r="O21" s="4"/>
    </row>
    <row r="22" spans="1:15" ht="15.75">
      <c r="A22" s="4"/>
      <c r="B22" s="4"/>
      <c r="C22" s="4"/>
      <c r="D22" s="4"/>
      <c r="E22" s="4"/>
      <c r="F22" s="4"/>
      <c r="G22" s="4"/>
      <c r="H22" s="4"/>
      <c r="I22" s="4"/>
      <c r="J22" s="69"/>
      <c r="K22" s="70"/>
      <c r="L22" s="42"/>
      <c r="M22" s="4"/>
      <c r="N22" s="4"/>
      <c r="O22" s="4"/>
    </row>
    <row r="23" spans="1:15" ht="15.75">
      <c r="A23" s="4" t="s">
        <v>42</v>
      </c>
      <c r="B23" s="4"/>
      <c r="C23" s="4"/>
      <c r="D23" s="4"/>
      <c r="E23" s="4"/>
      <c r="F23" s="4"/>
      <c r="G23" s="4"/>
      <c r="H23" s="4"/>
      <c r="I23" s="113"/>
      <c r="J23" s="71">
        <v>-954</v>
      </c>
      <c r="K23" s="70"/>
      <c r="L23" s="44">
        <v>21</v>
      </c>
      <c r="M23" s="4"/>
      <c r="N23" s="4"/>
      <c r="O23" s="4"/>
    </row>
    <row r="24" spans="1:15" ht="15.75">
      <c r="A24" s="4"/>
      <c r="B24" s="4"/>
      <c r="C24" s="4"/>
      <c r="D24" s="4"/>
      <c r="E24" s="4"/>
      <c r="F24" s="4"/>
      <c r="G24" s="4"/>
      <c r="H24" s="4"/>
      <c r="I24" s="4"/>
      <c r="J24" s="69">
        <f>SUM(J21:J23)</f>
        <v>240</v>
      </c>
      <c r="K24" s="70"/>
      <c r="L24" s="42">
        <f>SUM(L21:L23)</f>
        <v>475</v>
      </c>
      <c r="M24" s="4"/>
      <c r="N24" s="4"/>
      <c r="O24" s="4"/>
    </row>
    <row r="25" spans="1:15" ht="15.75">
      <c r="A25" s="4" t="s">
        <v>35</v>
      </c>
      <c r="B25" s="4"/>
      <c r="C25" s="4"/>
      <c r="D25" s="4"/>
      <c r="E25" s="4"/>
      <c r="F25" s="4"/>
      <c r="G25" s="4"/>
      <c r="H25" s="4"/>
      <c r="I25" s="4"/>
      <c r="J25" s="69">
        <v>-121</v>
      </c>
      <c r="K25" s="70"/>
      <c r="L25" s="42">
        <v>0</v>
      </c>
      <c r="M25" s="4"/>
      <c r="N25" s="4"/>
      <c r="O25" s="4"/>
    </row>
    <row r="26" spans="1:15" ht="15.75">
      <c r="A26" s="4" t="s">
        <v>33</v>
      </c>
      <c r="B26" s="4"/>
      <c r="C26" s="4"/>
      <c r="D26" s="4"/>
      <c r="E26" s="4"/>
      <c r="F26" s="4"/>
      <c r="G26" s="4"/>
      <c r="H26" s="4"/>
      <c r="I26" s="4"/>
      <c r="J26" s="69">
        <v>-100</v>
      </c>
      <c r="K26" s="70"/>
      <c r="L26" s="42">
        <v>-90</v>
      </c>
      <c r="M26" s="4"/>
      <c r="N26" s="4"/>
      <c r="O26" s="4"/>
    </row>
    <row r="27" spans="1:15" ht="15.75">
      <c r="A27" s="22" t="s">
        <v>67</v>
      </c>
      <c r="B27" s="4"/>
      <c r="C27" s="4"/>
      <c r="D27" s="4"/>
      <c r="E27" s="4"/>
      <c r="F27" s="4"/>
      <c r="G27" s="4"/>
      <c r="H27" s="4"/>
      <c r="I27" s="4"/>
      <c r="J27" s="88">
        <f>SUM(J24:J26)</f>
        <v>19</v>
      </c>
      <c r="K27" s="70"/>
      <c r="L27" s="50">
        <f>SUM(L24:L26)</f>
        <v>385</v>
      </c>
      <c r="M27" s="4"/>
      <c r="N27" s="4"/>
      <c r="O27" s="4"/>
    </row>
    <row r="28" spans="1:15" ht="15.75">
      <c r="A28" s="4"/>
      <c r="B28" s="4"/>
      <c r="C28" s="4"/>
      <c r="D28" s="4"/>
      <c r="E28" s="4"/>
      <c r="F28" s="4"/>
      <c r="G28" s="4"/>
      <c r="H28" s="4"/>
      <c r="I28" s="4"/>
      <c r="J28" s="69"/>
      <c r="K28" s="70"/>
      <c r="L28" s="42"/>
      <c r="M28" s="4"/>
      <c r="N28" s="4"/>
      <c r="O28" s="4"/>
    </row>
    <row r="29" spans="1:15" ht="15.75">
      <c r="A29" s="22" t="s">
        <v>126</v>
      </c>
      <c r="B29" s="4"/>
      <c r="C29" s="4"/>
      <c r="D29" s="4"/>
      <c r="E29" s="4"/>
      <c r="F29" s="4"/>
      <c r="G29" s="4"/>
      <c r="H29" s="4"/>
      <c r="I29" s="4"/>
      <c r="J29" s="69"/>
      <c r="K29" s="70"/>
      <c r="L29" s="42"/>
      <c r="M29" s="4"/>
      <c r="N29" s="4"/>
      <c r="O29" s="4"/>
    </row>
    <row r="30" spans="1:15" ht="15.75">
      <c r="A30" s="4" t="s">
        <v>34</v>
      </c>
      <c r="B30" s="4"/>
      <c r="C30" s="4"/>
      <c r="D30" s="4"/>
      <c r="E30" s="4"/>
      <c r="F30" s="4"/>
      <c r="G30" s="4"/>
      <c r="H30" s="4"/>
      <c r="I30" s="4"/>
      <c r="J30" s="69">
        <v>38</v>
      </c>
      <c r="K30" s="70"/>
      <c r="L30" s="42">
        <v>29</v>
      </c>
      <c r="M30" s="4"/>
      <c r="N30" s="4"/>
      <c r="O30" s="4"/>
    </row>
    <row r="31" spans="1:15" ht="15.75">
      <c r="A31" s="4" t="s">
        <v>36</v>
      </c>
      <c r="B31" s="4"/>
      <c r="C31" s="4"/>
      <c r="D31" s="4"/>
      <c r="E31" s="4"/>
      <c r="F31" s="4"/>
      <c r="G31" s="4"/>
      <c r="H31" s="4"/>
      <c r="I31" s="4"/>
      <c r="J31" s="140" t="s">
        <v>133</v>
      </c>
      <c r="K31" s="70"/>
      <c r="L31" s="42">
        <v>-67</v>
      </c>
      <c r="M31" s="4"/>
      <c r="N31" s="4"/>
      <c r="O31" s="4"/>
    </row>
    <row r="32" spans="1:15" ht="15.75">
      <c r="A32" s="4" t="s">
        <v>56</v>
      </c>
      <c r="B32" s="4"/>
      <c r="C32" s="4"/>
      <c r="D32" s="4"/>
      <c r="E32" s="4"/>
      <c r="F32" s="4"/>
      <c r="G32" s="4"/>
      <c r="H32" s="4"/>
      <c r="I32" s="4"/>
      <c r="J32" s="69">
        <v>-182</v>
      </c>
      <c r="K32" s="70"/>
      <c r="L32" s="42">
        <v>-294</v>
      </c>
      <c r="M32" s="4"/>
      <c r="N32" s="4"/>
      <c r="O32" s="4"/>
    </row>
    <row r="33" spans="1:15" ht="15.75">
      <c r="A33" s="22" t="s">
        <v>68</v>
      </c>
      <c r="B33" s="4"/>
      <c r="C33" s="4"/>
      <c r="D33" s="4"/>
      <c r="E33" s="4"/>
      <c r="F33" s="4"/>
      <c r="G33" s="4"/>
      <c r="H33" s="4"/>
      <c r="I33" s="4"/>
      <c r="J33" s="88">
        <f>SUM(J30:J32)</f>
        <v>-144</v>
      </c>
      <c r="K33" s="70"/>
      <c r="L33" s="50">
        <f>SUM(L30:L32)</f>
        <v>-332</v>
      </c>
      <c r="M33" s="4"/>
      <c r="N33" s="4"/>
      <c r="O33" s="4"/>
    </row>
    <row r="34" spans="1:15" ht="15.75">
      <c r="A34" s="4"/>
      <c r="B34" s="4"/>
      <c r="C34" s="4"/>
      <c r="D34" s="4"/>
      <c r="E34" s="4"/>
      <c r="F34" s="4"/>
      <c r="G34" s="4"/>
      <c r="H34" s="4"/>
      <c r="I34" s="4"/>
      <c r="J34" s="69"/>
      <c r="K34" s="70"/>
      <c r="L34" s="42"/>
      <c r="M34" s="4"/>
      <c r="N34" s="4"/>
      <c r="O34" s="4"/>
    </row>
    <row r="35" spans="1:15" ht="15.75">
      <c r="A35" s="22" t="s">
        <v>127</v>
      </c>
      <c r="B35" s="4"/>
      <c r="C35" s="4"/>
      <c r="D35" s="4"/>
      <c r="E35" s="4"/>
      <c r="F35" s="4"/>
      <c r="G35" s="4"/>
      <c r="H35" s="4"/>
      <c r="I35" s="4"/>
      <c r="J35" s="69"/>
      <c r="K35" s="70"/>
      <c r="L35" s="42"/>
      <c r="M35" s="4"/>
      <c r="N35" s="4"/>
      <c r="O35" s="4"/>
    </row>
    <row r="36" spans="1:15" ht="15.75">
      <c r="A36" s="4" t="s">
        <v>94</v>
      </c>
      <c r="B36" s="4"/>
      <c r="C36" s="4"/>
      <c r="D36" s="4"/>
      <c r="E36" s="4"/>
      <c r="F36" s="4"/>
      <c r="G36" s="4"/>
      <c r="H36" s="4"/>
      <c r="I36" s="4"/>
      <c r="J36" s="69">
        <v>665</v>
      </c>
      <c r="K36" s="70"/>
      <c r="L36" s="42">
        <v>0</v>
      </c>
      <c r="M36" s="4"/>
      <c r="N36" s="4"/>
      <c r="O36" s="4"/>
    </row>
    <row r="37" spans="1:15" ht="15.75">
      <c r="A37" s="4" t="s">
        <v>95</v>
      </c>
      <c r="B37" s="4"/>
      <c r="C37" s="4"/>
      <c r="D37" s="4"/>
      <c r="E37" s="4"/>
      <c r="F37" s="4"/>
      <c r="G37" s="4"/>
      <c r="H37" s="4"/>
      <c r="I37" s="4"/>
      <c r="J37" s="69">
        <v>-74</v>
      </c>
      <c r="K37" s="70"/>
      <c r="L37" s="42">
        <v>-116</v>
      </c>
      <c r="M37" s="4"/>
      <c r="N37" s="4"/>
      <c r="O37" s="4"/>
    </row>
    <row r="38" spans="1:15" ht="15.75">
      <c r="A38" s="4" t="s">
        <v>92</v>
      </c>
      <c r="B38" s="4"/>
      <c r="C38" s="4"/>
      <c r="D38" s="4"/>
      <c r="E38" s="4"/>
      <c r="F38" s="4"/>
      <c r="G38" s="4"/>
      <c r="H38" s="4"/>
      <c r="I38" s="4"/>
      <c r="J38" s="69">
        <v>-69</v>
      </c>
      <c r="K38" s="70"/>
      <c r="L38" s="42">
        <v>-32</v>
      </c>
      <c r="M38" s="4"/>
      <c r="N38" s="4"/>
      <c r="O38" s="4"/>
    </row>
    <row r="39" spans="1:15" ht="15.75">
      <c r="A39" s="4" t="s">
        <v>93</v>
      </c>
      <c r="B39" s="4"/>
      <c r="C39" s="4"/>
      <c r="D39" s="4"/>
      <c r="E39" s="4"/>
      <c r="F39" s="4"/>
      <c r="G39" s="4"/>
      <c r="H39" s="4"/>
      <c r="I39" s="4"/>
      <c r="J39" s="69">
        <v>-21</v>
      </c>
      <c r="K39" s="70"/>
      <c r="L39" s="42">
        <v>-28</v>
      </c>
      <c r="M39" s="4"/>
      <c r="N39" s="4"/>
      <c r="O39" s="4"/>
    </row>
    <row r="40" spans="1:15" ht="15.75">
      <c r="A40" s="4" t="s">
        <v>85</v>
      </c>
      <c r="B40" s="4"/>
      <c r="C40" s="4"/>
      <c r="D40" s="4"/>
      <c r="E40" s="4"/>
      <c r="F40" s="4"/>
      <c r="G40" s="4"/>
      <c r="H40" s="4"/>
      <c r="I40" s="4"/>
      <c r="J40" s="69">
        <v>-896</v>
      </c>
      <c r="K40" s="70"/>
      <c r="L40" s="42">
        <v>0</v>
      </c>
      <c r="M40" s="4"/>
      <c r="N40" s="4"/>
      <c r="O40" s="4"/>
    </row>
    <row r="41" spans="1:15" ht="15.75">
      <c r="A41" s="22" t="s">
        <v>86</v>
      </c>
      <c r="B41" s="4"/>
      <c r="C41" s="4"/>
      <c r="D41" s="4"/>
      <c r="E41" s="4"/>
      <c r="F41" s="4"/>
      <c r="G41" s="4"/>
      <c r="H41" s="4"/>
      <c r="I41" s="4"/>
      <c r="J41" s="88">
        <f>SUM(J36:J40)</f>
        <v>-395</v>
      </c>
      <c r="K41" s="70"/>
      <c r="L41" s="50">
        <f>SUM(L36:L40)</f>
        <v>-176</v>
      </c>
      <c r="M41" s="4"/>
      <c r="N41" s="4"/>
      <c r="O41" s="4"/>
    </row>
    <row r="42" spans="1:15" ht="15.75">
      <c r="A42" s="4"/>
      <c r="B42" s="4"/>
      <c r="C42" s="4"/>
      <c r="D42" s="4"/>
      <c r="E42" s="4"/>
      <c r="F42" s="4"/>
      <c r="G42" s="4"/>
      <c r="H42" s="4"/>
      <c r="I42" s="4"/>
      <c r="J42" s="69"/>
      <c r="K42" s="70"/>
      <c r="L42" s="42"/>
      <c r="M42" s="4"/>
      <c r="N42" s="4"/>
      <c r="O42" s="4"/>
    </row>
    <row r="43" spans="1:15" ht="15.75">
      <c r="A43" s="4" t="s">
        <v>137</v>
      </c>
      <c r="B43" s="4"/>
      <c r="C43" s="4"/>
      <c r="D43" s="4"/>
      <c r="E43" s="4"/>
      <c r="F43" s="4"/>
      <c r="G43" s="4"/>
      <c r="H43" s="4"/>
      <c r="I43" s="4"/>
      <c r="J43" s="69">
        <f>+J27+J33+J41</f>
        <v>-520</v>
      </c>
      <c r="K43" s="70"/>
      <c r="L43" s="70">
        <f>+L27+L33+L41</f>
        <v>-123</v>
      </c>
      <c r="M43" s="4"/>
      <c r="N43" s="4"/>
      <c r="O43" s="4"/>
    </row>
    <row r="44" spans="1:15" ht="15.75">
      <c r="A44" s="4" t="s">
        <v>65</v>
      </c>
      <c r="B44" s="4"/>
      <c r="C44" s="4"/>
      <c r="D44" s="4"/>
      <c r="E44" s="4"/>
      <c r="F44" s="4"/>
      <c r="G44" s="4"/>
      <c r="H44" s="4"/>
      <c r="I44" s="4"/>
      <c r="J44" s="69">
        <v>11400</v>
      </c>
      <c r="K44" s="70"/>
      <c r="L44" s="42">
        <v>10040</v>
      </c>
      <c r="M44" s="4"/>
      <c r="N44" s="4"/>
      <c r="O44" s="4"/>
    </row>
    <row r="45" spans="1:15" ht="16.5" thickBot="1">
      <c r="A45" s="22" t="s">
        <v>66</v>
      </c>
      <c r="B45" s="4"/>
      <c r="C45" s="4"/>
      <c r="D45" s="4"/>
      <c r="E45" s="4"/>
      <c r="F45" s="4"/>
      <c r="G45" s="4"/>
      <c r="H45" s="4"/>
      <c r="I45" s="4"/>
      <c r="J45" s="89">
        <f>SUM(J43:J44)</f>
        <v>10880</v>
      </c>
      <c r="K45" s="70"/>
      <c r="L45" s="51">
        <f>SUM(L43:L44)</f>
        <v>9917</v>
      </c>
      <c r="M45" s="4"/>
      <c r="N45" s="4"/>
      <c r="O45" s="4"/>
    </row>
    <row r="46" spans="1:15" ht="15.75">
      <c r="A46" s="4"/>
      <c r="B46" s="4"/>
      <c r="C46" s="4"/>
      <c r="D46" s="4"/>
      <c r="E46" s="4"/>
      <c r="F46" s="4"/>
      <c r="G46" s="4"/>
      <c r="H46" s="4"/>
      <c r="I46" s="4"/>
      <c r="J46" s="69"/>
      <c r="K46" s="70"/>
      <c r="L46" s="42"/>
      <c r="M46" s="4"/>
      <c r="N46" s="4"/>
      <c r="O46" s="4"/>
    </row>
    <row r="47" spans="1:15" ht="15.75">
      <c r="A47" s="22" t="s">
        <v>37</v>
      </c>
      <c r="B47" s="4"/>
      <c r="C47" s="4"/>
      <c r="D47" s="4"/>
      <c r="E47" s="4"/>
      <c r="F47" s="4"/>
      <c r="G47" s="4"/>
      <c r="H47" s="4"/>
      <c r="I47" s="4"/>
      <c r="J47" s="69"/>
      <c r="K47" s="70"/>
      <c r="L47" s="42"/>
      <c r="M47" s="4"/>
      <c r="N47" s="4"/>
      <c r="O47" s="4"/>
    </row>
    <row r="48" spans="1:15" ht="15.75">
      <c r="A48" s="4" t="s">
        <v>70</v>
      </c>
      <c r="B48" s="4"/>
      <c r="C48" s="4"/>
      <c r="D48" s="4"/>
      <c r="E48" s="4"/>
      <c r="F48" s="4"/>
      <c r="G48" s="4"/>
      <c r="H48" s="4"/>
      <c r="I48" s="4"/>
      <c r="J48" s="69">
        <f>+SFP!L30</f>
        <v>4666</v>
      </c>
      <c r="K48" s="70"/>
      <c r="L48" s="42">
        <v>5275</v>
      </c>
      <c r="M48" s="4"/>
      <c r="N48" s="4"/>
      <c r="O48" s="4"/>
    </row>
    <row r="49" spans="1:15" ht="15.75">
      <c r="A49" s="4" t="s">
        <v>128</v>
      </c>
      <c r="B49" s="4"/>
      <c r="C49" s="4"/>
      <c r="D49" s="4"/>
      <c r="E49" s="4"/>
      <c r="F49" s="4"/>
      <c r="G49" s="4"/>
      <c r="H49" s="4"/>
      <c r="I49" s="4"/>
      <c r="J49" s="69">
        <f>+SFP!L32</f>
        <v>6214</v>
      </c>
      <c r="K49" s="70"/>
      <c r="L49" s="42">
        <v>4642</v>
      </c>
      <c r="M49" s="4"/>
      <c r="N49" s="4"/>
      <c r="O49" s="4"/>
    </row>
    <row r="50" spans="1:15" ht="16.5" thickBot="1">
      <c r="A50" s="4"/>
      <c r="B50" s="4"/>
      <c r="C50" s="4"/>
      <c r="D50" s="4"/>
      <c r="E50" s="4"/>
      <c r="F50" s="4"/>
      <c r="G50" s="4"/>
      <c r="H50" s="4"/>
      <c r="I50" s="4"/>
      <c r="J50" s="89">
        <f>SUM(J48:J49)</f>
        <v>10880</v>
      </c>
      <c r="K50" s="70"/>
      <c r="L50" s="51">
        <f>SUM(L48:L49)</f>
        <v>9917</v>
      </c>
      <c r="M50" s="4"/>
      <c r="N50" s="4"/>
      <c r="O50" s="4"/>
    </row>
    <row r="51" spans="1:15" ht="15.75">
      <c r="A51" s="4"/>
      <c r="B51" s="4"/>
      <c r="C51" s="4"/>
      <c r="D51" s="4"/>
      <c r="E51" s="4"/>
      <c r="F51" s="4"/>
      <c r="G51" s="4"/>
      <c r="H51" s="4"/>
      <c r="I51" s="4"/>
      <c r="J51" s="22"/>
      <c r="K51" s="4"/>
      <c r="L51" s="4"/>
      <c r="M51" s="4"/>
      <c r="N51" s="4"/>
      <c r="O51" s="4"/>
    </row>
    <row r="52" spans="1:15" ht="15.75">
      <c r="A52" s="4"/>
      <c r="B52" s="4"/>
      <c r="C52" s="4"/>
      <c r="D52" s="4"/>
      <c r="E52" s="4"/>
      <c r="F52" s="4"/>
      <c r="G52" s="4"/>
      <c r="H52" s="4"/>
      <c r="I52" s="4"/>
      <c r="J52" s="22"/>
      <c r="K52" s="4"/>
      <c r="L52" s="4"/>
      <c r="M52" s="4"/>
      <c r="N52" s="4"/>
      <c r="O52" s="4"/>
    </row>
    <row r="53" spans="1:15" ht="15.75">
      <c r="A53" s="14" t="s">
        <v>138</v>
      </c>
      <c r="B53" s="4"/>
      <c r="C53" s="4"/>
      <c r="D53" s="4"/>
      <c r="E53" s="4"/>
      <c r="F53" s="4"/>
      <c r="G53" s="4"/>
      <c r="H53" s="4"/>
      <c r="I53" s="4"/>
      <c r="J53" s="22"/>
      <c r="K53" s="4"/>
      <c r="L53" s="4"/>
      <c r="M53" s="4"/>
      <c r="N53" s="4"/>
      <c r="O53" s="4"/>
    </row>
    <row r="54" spans="1:15" ht="15.75">
      <c r="A54" s="4"/>
      <c r="B54" s="4"/>
      <c r="C54" s="4"/>
      <c r="D54" s="4"/>
      <c r="E54" s="4"/>
      <c r="F54" s="4"/>
      <c r="G54" s="4"/>
      <c r="H54" s="4"/>
      <c r="I54" s="4"/>
      <c r="J54" s="22"/>
      <c r="K54" s="4"/>
      <c r="L54" s="4"/>
      <c r="M54" s="4"/>
      <c r="N54" s="4"/>
      <c r="O54" s="4"/>
    </row>
    <row r="55" spans="1:15" ht="15.75">
      <c r="A55" s="15" t="s">
        <v>135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5.75">
      <c r="A56" s="15" t="s">
        <v>136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5.75">
      <c r="A57" s="15"/>
      <c r="B57" s="15"/>
      <c r="C57" s="15"/>
      <c r="D57" s="15"/>
      <c r="E57" s="15"/>
      <c r="F57" s="15"/>
      <c r="G57" s="15"/>
      <c r="H57" s="15"/>
      <c r="I57" s="15"/>
      <c r="J57" s="32"/>
      <c r="K57" s="15"/>
      <c r="L57" s="15"/>
      <c r="M57" s="15"/>
      <c r="N57" s="15"/>
      <c r="O57" s="15"/>
    </row>
    <row r="59" ht="15.75">
      <c r="A59" s="4"/>
    </row>
    <row r="60" ht="15.75">
      <c r="A60" s="4"/>
    </row>
    <row r="62" ht="15.75">
      <c r="A6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Sunzhen Corporation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Sunzhen</dc:creator>
  <cp:keywords/>
  <dc:description/>
  <cp:lastModifiedBy>GLOBAL</cp:lastModifiedBy>
  <cp:lastPrinted>2011-05-18T10:06:51Z</cp:lastPrinted>
  <dcterms:created xsi:type="dcterms:W3CDTF">2008-10-28T06:02:28Z</dcterms:created>
  <dcterms:modified xsi:type="dcterms:W3CDTF">2011-05-26T05:21:57Z</dcterms:modified>
  <cp:category/>
  <cp:version/>
  <cp:contentType/>
  <cp:contentStatus/>
</cp:coreProperties>
</file>